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terne\Commun\CONSEILS CENTRAUX\conseil d'administration\2023\CA 14 mars 2023\CA 14-03-2023\Questions financières\"/>
    </mc:Choice>
  </mc:AlternateContent>
  <bookViews>
    <workbookView xWindow="28680" yWindow="75" windowWidth="29040" windowHeight="15840" activeTab="1"/>
  </bookViews>
  <sheets>
    <sheet name="Page de garde" sheetId="6" r:id="rId1"/>
    <sheet name="Lot 1" sheetId="1" r:id="rId2"/>
    <sheet name="Lot 2" sheetId="5" r:id="rId3"/>
    <sheet name="Lot 3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4" i="5" l="1"/>
  <c r="Q64" i="5" s="1"/>
  <c r="R64" i="5" s="1"/>
  <c r="P63" i="5"/>
  <c r="Q63" i="5" s="1"/>
  <c r="R63" i="5" s="1"/>
  <c r="J64" i="5"/>
  <c r="K64" i="5" s="1"/>
  <c r="L64" i="5" s="1"/>
  <c r="J63" i="5"/>
  <c r="K63" i="5" s="1"/>
  <c r="L63" i="5" s="1"/>
  <c r="J61" i="5"/>
  <c r="K61" i="5" s="1"/>
  <c r="L61" i="5" s="1"/>
  <c r="J60" i="5"/>
  <c r="K60" i="5" s="1"/>
  <c r="L60" i="5" s="1"/>
  <c r="J59" i="5"/>
  <c r="K59" i="5" s="1"/>
  <c r="L59" i="5" s="1"/>
  <c r="P61" i="5"/>
  <c r="Q61" i="5" s="1"/>
  <c r="R61" i="5" s="1"/>
  <c r="P60" i="5"/>
  <c r="Q60" i="5" s="1"/>
  <c r="R60" i="5" s="1"/>
  <c r="P59" i="5"/>
  <c r="Q59" i="5" s="1"/>
  <c r="R59" i="5" s="1"/>
  <c r="P57" i="5"/>
  <c r="Q57" i="5" s="1"/>
  <c r="R57" i="5" s="1"/>
  <c r="P56" i="5"/>
  <c r="Q56" i="5" s="1"/>
  <c r="R56" i="5" s="1"/>
  <c r="J57" i="5"/>
  <c r="K57" i="5" s="1"/>
  <c r="L57" i="5" s="1"/>
  <c r="J56" i="5"/>
  <c r="K56" i="5" s="1"/>
  <c r="L56" i="5" s="1"/>
  <c r="P54" i="5"/>
  <c r="Q54" i="5" s="1"/>
  <c r="R54" i="5" s="1"/>
  <c r="P53" i="5"/>
  <c r="Q53" i="5" s="1"/>
  <c r="R53" i="5" s="1"/>
  <c r="J54" i="5"/>
  <c r="K54" i="5" s="1"/>
  <c r="L54" i="5" s="1"/>
  <c r="J53" i="5"/>
  <c r="K53" i="5" s="1"/>
  <c r="L53" i="5" s="1"/>
  <c r="P51" i="5"/>
  <c r="Q51" i="5" s="1"/>
  <c r="R51" i="5" s="1"/>
  <c r="J51" i="5"/>
  <c r="K51" i="5" s="1"/>
  <c r="L51" i="5" s="1"/>
  <c r="P49" i="5"/>
  <c r="Q49" i="5" s="1"/>
  <c r="R49" i="5" s="1"/>
  <c r="P48" i="5"/>
  <c r="Q48" i="5" s="1"/>
  <c r="R48" i="5" s="1"/>
  <c r="J49" i="5"/>
  <c r="K49" i="5" s="1"/>
  <c r="L49" i="5" s="1"/>
  <c r="J48" i="5"/>
  <c r="K48" i="5" s="1"/>
  <c r="L48" i="5" s="1"/>
  <c r="P46" i="5"/>
  <c r="Q46" i="5" s="1"/>
  <c r="R46" i="5" s="1"/>
  <c r="J46" i="5"/>
  <c r="K46" i="5" s="1"/>
  <c r="L46" i="5" s="1"/>
  <c r="P44" i="5"/>
  <c r="Q44" i="5" s="1"/>
  <c r="R44" i="5" s="1"/>
  <c r="P43" i="5"/>
  <c r="Q43" i="5" s="1"/>
  <c r="R43" i="5" s="1"/>
  <c r="P42" i="5"/>
  <c r="Q42" i="5" s="1"/>
  <c r="R42" i="5" s="1"/>
  <c r="P41" i="5"/>
  <c r="Q41" i="5" s="1"/>
  <c r="R41" i="5" s="1"/>
  <c r="P40" i="5"/>
  <c r="Q40" i="5" s="1"/>
  <c r="R40" i="5" s="1"/>
  <c r="P39" i="5"/>
  <c r="Q39" i="5" s="1"/>
  <c r="R39" i="5" s="1"/>
  <c r="J44" i="5"/>
  <c r="K44" i="5" s="1"/>
  <c r="L44" i="5" s="1"/>
  <c r="J43" i="5"/>
  <c r="K43" i="5" s="1"/>
  <c r="L43" i="5" s="1"/>
  <c r="J42" i="5"/>
  <c r="K42" i="5" s="1"/>
  <c r="L42" i="5" s="1"/>
  <c r="J41" i="5"/>
  <c r="K41" i="5" s="1"/>
  <c r="L41" i="5" s="1"/>
  <c r="J40" i="5"/>
  <c r="K40" i="5" s="1"/>
  <c r="L40" i="5" s="1"/>
  <c r="J39" i="5"/>
  <c r="K39" i="5" s="1"/>
  <c r="L39" i="5" s="1"/>
  <c r="P37" i="5"/>
  <c r="Q37" i="5" s="1"/>
  <c r="R37" i="5" s="1"/>
  <c r="P36" i="5"/>
  <c r="Q36" i="5" s="1"/>
  <c r="R36" i="5" s="1"/>
  <c r="P35" i="5"/>
  <c r="Q35" i="5" s="1"/>
  <c r="R35" i="5" s="1"/>
  <c r="P34" i="5"/>
  <c r="Q34" i="5" s="1"/>
  <c r="R34" i="5" s="1"/>
  <c r="P33" i="5"/>
  <c r="Q33" i="5" s="1"/>
  <c r="R33" i="5" s="1"/>
  <c r="J37" i="5"/>
  <c r="K37" i="5" s="1"/>
  <c r="L37" i="5" s="1"/>
  <c r="J36" i="5"/>
  <c r="K36" i="5" s="1"/>
  <c r="L36" i="5" s="1"/>
  <c r="J35" i="5"/>
  <c r="K35" i="5" s="1"/>
  <c r="L35" i="5" s="1"/>
  <c r="J34" i="5"/>
  <c r="K34" i="5" s="1"/>
  <c r="L34" i="5" s="1"/>
  <c r="J33" i="5"/>
  <c r="K33" i="5" s="1"/>
  <c r="L33" i="5" s="1"/>
  <c r="P31" i="5"/>
  <c r="Q31" i="5" s="1"/>
  <c r="R31" i="5" s="1"/>
  <c r="P30" i="5"/>
  <c r="Q30" i="5" s="1"/>
  <c r="R30" i="5" s="1"/>
  <c r="P29" i="5"/>
  <c r="Q29" i="5" s="1"/>
  <c r="R29" i="5" s="1"/>
  <c r="P28" i="5"/>
  <c r="Q28" i="5" s="1"/>
  <c r="R28" i="5" s="1"/>
  <c r="P27" i="5"/>
  <c r="Q27" i="5" s="1"/>
  <c r="R27" i="5" s="1"/>
  <c r="P26" i="5"/>
  <c r="Q26" i="5" s="1"/>
  <c r="R26" i="5" s="1"/>
  <c r="J31" i="5"/>
  <c r="K31" i="5" s="1"/>
  <c r="L31" i="5" s="1"/>
  <c r="J30" i="5"/>
  <c r="K30" i="5" s="1"/>
  <c r="L30" i="5" s="1"/>
  <c r="J29" i="5"/>
  <c r="K29" i="5" s="1"/>
  <c r="L29" i="5" s="1"/>
  <c r="J28" i="5"/>
  <c r="K28" i="5" s="1"/>
  <c r="L28" i="5" s="1"/>
  <c r="J27" i="5"/>
  <c r="K27" i="5" s="1"/>
  <c r="L27" i="5" s="1"/>
  <c r="J26" i="5"/>
  <c r="K26" i="5" s="1"/>
  <c r="L26" i="5" s="1"/>
  <c r="P23" i="5"/>
  <c r="Q23" i="5" s="1"/>
  <c r="R23" i="5" s="1"/>
  <c r="J23" i="5"/>
  <c r="K23" i="5" s="1"/>
  <c r="L23" i="5" s="1"/>
  <c r="Q26" i="1"/>
  <c r="R26" i="1" s="1"/>
  <c r="Q25" i="1"/>
  <c r="R25" i="1" s="1"/>
  <c r="Q23" i="1"/>
  <c r="R23" i="1" s="1"/>
  <c r="J26" i="1"/>
  <c r="K26" i="1" s="1"/>
  <c r="J25" i="1"/>
  <c r="K25" i="1" s="1"/>
  <c r="J23" i="1"/>
  <c r="K23" i="1" s="1"/>
  <c r="Q22" i="1"/>
  <c r="R22" i="1" s="1"/>
  <c r="J22" i="1"/>
  <c r="K22" i="1" s="1"/>
  <c r="L26" i="1" l="1"/>
  <c r="M26" i="1" s="1"/>
  <c r="M53" i="5"/>
  <c r="N53" i="5"/>
  <c r="S64" i="5"/>
  <c r="T64" i="5"/>
  <c r="S25" i="1"/>
  <c r="T25" i="1" s="1"/>
  <c r="M30" i="5"/>
  <c r="N30" i="5"/>
  <c r="M33" i="5"/>
  <c r="N33" i="5"/>
  <c r="S36" i="5"/>
  <c r="T36" i="5"/>
  <c r="S39" i="5"/>
  <c r="T39" i="5"/>
  <c r="M48" i="5"/>
  <c r="N48" i="5"/>
  <c r="S53" i="5"/>
  <c r="T53" i="5"/>
  <c r="S61" i="5"/>
  <c r="T61" i="5"/>
  <c r="M43" i="5"/>
  <c r="N43" i="5"/>
  <c r="S23" i="1"/>
  <c r="T23" i="1" s="1"/>
  <c r="S60" i="5"/>
  <c r="T60" i="5"/>
  <c r="V26" i="1"/>
  <c r="U26" i="1" s="1"/>
  <c r="S26" i="1"/>
  <c r="T26" i="1" s="1"/>
  <c r="M31" i="5"/>
  <c r="N31" i="5"/>
  <c r="M34" i="5"/>
  <c r="N34" i="5"/>
  <c r="S37" i="5"/>
  <c r="T37" i="5"/>
  <c r="S40" i="5"/>
  <c r="T40" i="5"/>
  <c r="M49" i="5"/>
  <c r="N49" i="5"/>
  <c r="S54" i="5"/>
  <c r="T54" i="5"/>
  <c r="M59" i="5"/>
  <c r="N59" i="5"/>
  <c r="S30" i="5"/>
  <c r="T30" i="5"/>
  <c r="S59" i="5"/>
  <c r="T59" i="5"/>
  <c r="S46" i="5"/>
  <c r="T46" i="5"/>
  <c r="L22" i="1"/>
  <c r="M22" i="1" s="1"/>
  <c r="M23" i="5"/>
  <c r="N23" i="5"/>
  <c r="S26" i="5"/>
  <c r="T26" i="5"/>
  <c r="M35" i="5"/>
  <c r="N35" i="5"/>
  <c r="M39" i="5"/>
  <c r="N39" i="5"/>
  <c r="S41" i="5"/>
  <c r="T41" i="5"/>
  <c r="S48" i="5"/>
  <c r="T48" i="5"/>
  <c r="M56" i="5"/>
  <c r="N56" i="5"/>
  <c r="M60" i="5"/>
  <c r="N60" i="5"/>
  <c r="M46" i="5"/>
  <c r="N46" i="5"/>
  <c r="S31" i="5"/>
  <c r="T31" i="5"/>
  <c r="M54" i="5"/>
  <c r="N54" i="5"/>
  <c r="S22" i="1"/>
  <c r="T22" i="1" s="1"/>
  <c r="S23" i="5"/>
  <c r="T23" i="5"/>
  <c r="S27" i="5"/>
  <c r="T27" i="5"/>
  <c r="M36" i="5"/>
  <c r="N36" i="5"/>
  <c r="M40" i="5"/>
  <c r="N40" i="5"/>
  <c r="S42" i="5"/>
  <c r="T42" i="5"/>
  <c r="S49" i="5"/>
  <c r="T49" i="5"/>
  <c r="M57" i="5"/>
  <c r="N57" i="5"/>
  <c r="M61" i="5"/>
  <c r="N61" i="5"/>
  <c r="S34" i="5"/>
  <c r="T34" i="5"/>
  <c r="M29" i="5"/>
  <c r="N29" i="5"/>
  <c r="M44" i="5"/>
  <c r="N44" i="5"/>
  <c r="L23" i="1"/>
  <c r="M23" i="1" s="1"/>
  <c r="M26" i="5"/>
  <c r="N26" i="5"/>
  <c r="S28" i="5"/>
  <c r="T28" i="5"/>
  <c r="M37" i="5"/>
  <c r="N37" i="5"/>
  <c r="M41" i="5"/>
  <c r="N41" i="5"/>
  <c r="S43" i="5"/>
  <c r="T43" i="5"/>
  <c r="M51" i="5"/>
  <c r="N51" i="5"/>
  <c r="S56" i="5"/>
  <c r="T56" i="5"/>
  <c r="M63" i="5"/>
  <c r="N63" i="5"/>
  <c r="M28" i="5"/>
  <c r="N28" i="5"/>
  <c r="S63" i="5"/>
  <c r="T63" i="5"/>
  <c r="S35" i="5"/>
  <c r="T35" i="5"/>
  <c r="L25" i="1"/>
  <c r="M25" i="1" s="1"/>
  <c r="M27" i="5"/>
  <c r="N27" i="5"/>
  <c r="S29" i="5"/>
  <c r="T29" i="5"/>
  <c r="S33" i="5"/>
  <c r="T33" i="5"/>
  <c r="M42" i="5"/>
  <c r="N42" i="5"/>
  <c r="S44" i="5"/>
  <c r="T44" i="5"/>
  <c r="S51" i="5"/>
  <c r="T51" i="5"/>
  <c r="S57" i="5"/>
  <c r="T57" i="5"/>
  <c r="M64" i="5"/>
  <c r="N64" i="5"/>
  <c r="V23" i="1" l="1"/>
  <c r="U23" i="1" s="1"/>
  <c r="V25" i="1"/>
  <c r="U25" i="1" s="1"/>
  <c r="O26" i="1"/>
  <c r="N26" i="1" s="1"/>
  <c r="O25" i="1"/>
  <c r="N25" i="1" s="1"/>
  <c r="O23" i="1"/>
  <c r="N23" i="1" s="1"/>
  <c r="V22" i="1"/>
  <c r="U22" i="1" s="1"/>
  <c r="O22" i="1"/>
  <c r="N22" i="1" s="1"/>
</calcChain>
</file>

<file path=xl/sharedStrings.xml><?xml version="1.0" encoding="utf-8"?>
<sst xmlns="http://schemas.openxmlformats.org/spreadsheetml/2006/main" count="535" uniqueCount="261">
  <si>
    <t>Montant de la TVA</t>
  </si>
  <si>
    <t>Echantillon</t>
  </si>
  <si>
    <t>Numéro</t>
  </si>
  <si>
    <t>IMPORTANT :</t>
  </si>
  <si>
    <t xml:space="preserve">  (1) Le candidat est invité à indiquer le nombre d'unités de produits contenus dans le conditionnement proposé</t>
  </si>
  <si>
    <t>Marché Fourniture de papier pour l'Université de Reims Champagne Ardenne</t>
  </si>
  <si>
    <t>Conditionnement
(1)</t>
  </si>
  <si>
    <t>Montant euros HT (2)</t>
  </si>
  <si>
    <t>Montant euros TTC
(2)</t>
  </si>
  <si>
    <t>Possibilité de pelliculer
Oui / Non</t>
  </si>
  <si>
    <t>Nombre de personnes maximum par formation</t>
  </si>
  <si>
    <t>Montant H.T. de la formation</t>
  </si>
  <si>
    <t xml:space="preserve"> Taux de TVA applicable à la formation</t>
  </si>
  <si>
    <t>Nom, cachet et signature de la personne habilitée à engager la société</t>
  </si>
  <si>
    <t>Montant en euros H.T. 
par unité de conditionnement</t>
  </si>
  <si>
    <t>Désignation et Référence du produit</t>
  </si>
  <si>
    <t>Désignation du besoin</t>
  </si>
  <si>
    <t>Conditionnement
souhaité</t>
  </si>
  <si>
    <t>Nombre de couleurs proposées (fournir un nuancier)</t>
  </si>
  <si>
    <t xml:space="preserve">ramette de 
500 feuilles </t>
  </si>
  <si>
    <t>rames de 
250 feuilles</t>
  </si>
  <si>
    <t>ramettes de 
125 feuilles</t>
  </si>
  <si>
    <t>*</t>
  </si>
  <si>
    <t>Quantité échantillon
(en ramette)</t>
  </si>
  <si>
    <t xml:space="preserve">   Il est invité à renseigner CHAQUE LIGNE de produit dans le BPU. A défaut, l'Université de Reims Champagne-Ardenne considérera qu'il n'y a pas de proposition de produit pour la ligne considérée.</t>
  </si>
  <si>
    <t>Formation sur site</t>
  </si>
  <si>
    <t>Prestations susceptibles d'être associées à la livraison</t>
  </si>
  <si>
    <r>
      <t></t>
    </r>
    <r>
      <rPr>
        <b/>
        <sz val="12"/>
        <rFont val="Arial"/>
        <family val="2"/>
      </rPr>
      <t xml:space="preserve">  Le candidat doit </t>
    </r>
    <r>
      <rPr>
        <b/>
        <u/>
        <sz val="12"/>
        <rFont val="Arial"/>
        <family val="2"/>
      </rPr>
      <t>remplir avec précision TOUS les champs figurant en bleu</t>
    </r>
    <r>
      <rPr>
        <b/>
        <sz val="12"/>
        <rFont val="Arial"/>
        <family val="2"/>
      </rPr>
      <t xml:space="preserve"> dans le présent document. </t>
    </r>
  </si>
  <si>
    <r>
      <t xml:space="preserve">  (2) Le candidat est invité à indiquer le prix </t>
    </r>
    <r>
      <rPr>
        <b/>
        <u/>
        <sz val="12"/>
        <rFont val="Arial"/>
        <family val="2"/>
      </rPr>
      <t>du conditionnement proposé</t>
    </r>
    <r>
      <rPr>
        <b/>
        <sz val="12"/>
        <rFont val="Arial"/>
        <family val="2"/>
      </rPr>
      <t>. En cas de produits multiples dans un conditionnement, le candidat ne doit donc pas indiquer le prix d'une unité de produit.</t>
    </r>
  </si>
  <si>
    <r>
      <t xml:space="preserve">Possibilité de pelliculer :
</t>
    </r>
    <r>
      <rPr>
        <b/>
        <sz val="12"/>
        <rFont val="Calibri"/>
        <family val="2"/>
      </rPr>
      <t xml:space="preserve">Oui - Non </t>
    </r>
    <r>
      <rPr>
        <sz val="12"/>
        <rFont val="Calibri"/>
        <family val="2"/>
      </rPr>
      <t xml:space="preserve">
</t>
    </r>
    <r>
      <rPr>
        <i/>
        <sz val="12"/>
        <rFont val="Calibri"/>
        <family val="2"/>
      </rPr>
      <t>(rayer la mention inutile)</t>
    </r>
  </si>
  <si>
    <r>
      <t xml:space="preserve">Formations </t>
    </r>
    <r>
      <rPr>
        <b/>
        <u/>
        <sz val="12"/>
        <color indexed="8"/>
        <rFont val="Arial"/>
        <family val="2"/>
      </rPr>
      <t>supplémentaires</t>
    </r>
    <r>
      <rPr>
        <b/>
        <sz val="12"/>
        <color indexed="8"/>
        <rFont val="Arial"/>
        <family val="2"/>
      </rPr>
      <t xml:space="preserve"> à la prise en main du système de commandes en ligne 
</t>
    </r>
    <r>
      <rPr>
        <sz val="12"/>
        <color indexed="8"/>
        <rFont val="Arial"/>
        <family val="2"/>
      </rPr>
      <t xml:space="preserve">Tarif des formations supplémentaires à la formation intiale (gratuite)  organisée 
lors de la mise en place du système de commande </t>
    </r>
    <r>
      <rPr>
        <i/>
        <sz val="12"/>
        <color indexed="8"/>
        <rFont val="Arial"/>
        <family val="2"/>
      </rPr>
      <t>(voir article 5 du C.C.P.)</t>
    </r>
  </si>
  <si>
    <t>Papier  - 80 g -  "couleur pastel" avec un minimum de 5 teintes différentes -  
Format A4</t>
  </si>
  <si>
    <t>Papier  - 80 g -  "couleur pastel" avec un minimum de 5 teintes différentes -  
Format A3</t>
  </si>
  <si>
    <t xml:space="preserve">Ramette de 500 feuilles </t>
  </si>
  <si>
    <r>
      <t>Papier - 160 g - "couleur pastel" avec un minimum de 5</t>
    </r>
    <r>
      <rPr>
        <b/>
        <sz val="12"/>
        <color indexed="8"/>
        <rFont val="Calibri"/>
        <family val="2"/>
      </rPr>
      <t xml:space="preserve"> teintes différentes- 
Format A4</t>
    </r>
  </si>
  <si>
    <r>
      <t>Papier - 160 g - "couleur pastel" avec un minimum de 5</t>
    </r>
    <r>
      <rPr>
        <b/>
        <sz val="12"/>
        <color indexed="8"/>
        <rFont val="Calibri"/>
        <family val="2"/>
      </rPr>
      <t xml:space="preserve"> teintes différentes- 
Format A3</t>
    </r>
  </si>
  <si>
    <t xml:space="preserve">ECOLABEL OFFICIEL ou équivalentes
(écolabel européen, « Cygne blanc », 
« Ange bleu »…)
</t>
  </si>
  <si>
    <t xml:space="preserve">LABEL DE GESTION DURABLE
DES FORÊTS (1) ou équivalentes
(FSC, PEFC,..)
</t>
  </si>
  <si>
    <t xml:space="preserve">Formation en webex </t>
  </si>
  <si>
    <r>
      <rPr>
        <b/>
        <sz val="12"/>
        <rFont val="Calibri"/>
        <family val="2"/>
      </rPr>
      <t xml:space="preserve">Papier - 80 g - Blanc - 
Format A4 </t>
    </r>
    <r>
      <rPr>
        <sz val="12"/>
        <rFont val="Calibri"/>
        <family val="2"/>
      </rPr>
      <t xml:space="preserve">
Blancheur CIE minimum 161 (blanc)</t>
    </r>
  </si>
  <si>
    <r>
      <rPr>
        <b/>
        <sz val="12"/>
        <rFont val="Calibri"/>
        <family val="2"/>
      </rPr>
      <t xml:space="preserve">Papier - 80 g - Blanc - 
format A3 </t>
    </r>
    <r>
      <rPr>
        <sz val="12"/>
        <rFont val="Calibri"/>
        <family val="2"/>
      </rPr>
      <t xml:space="preserve">
Blancheur CIE minimum 161 (blanc)</t>
    </r>
  </si>
  <si>
    <t>Supplément de prix pour livraison à l'étage et dépaletisation</t>
  </si>
  <si>
    <t>Quantité échantillon
(en ramette) + nuancier</t>
  </si>
  <si>
    <t>1.1</t>
  </si>
  <si>
    <t>1.2</t>
  </si>
  <si>
    <t>1.3</t>
  </si>
  <si>
    <t>1.4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</si>
  <si>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</si>
  <si>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</si>
  <si>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</si>
  <si>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</si>
  <si>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</si>
  <si>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</si>
  <si>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</si>
  <si>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</si>
  <si>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</si>
  <si>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</si>
  <si>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</si>
  <si>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</si>
  <si>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</si>
  <si>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</si>
  <si>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</si>
  <si>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</si>
  <si>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</si>
  <si>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</si>
  <si>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</si>
  <si>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</si>
  <si>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</si>
  <si>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</si>
  <si>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</si>
  <si>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</si>
  <si>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Commandes standards</t>
  </si>
  <si>
    <t>Commandes mutualisées</t>
  </si>
  <si>
    <t>ANNEXE A - A L'ACTE D'ENGAGEMENT "BORDEREAU DES PRIX UNITAIRES"</t>
  </si>
  <si>
    <r>
      <rPr>
        <b/>
        <sz val="12"/>
        <rFont val="Calibri"/>
        <family val="2"/>
      </rPr>
      <t xml:space="preserve">Papier - 75 g - Blanc - 
Format A4 </t>
    </r>
    <r>
      <rPr>
        <sz val="12"/>
        <rFont val="Calibri"/>
        <family val="2"/>
      </rPr>
      <t xml:space="preserve">
Blancheur CIE minimum 161 (blanc)</t>
    </r>
  </si>
  <si>
    <r>
      <rPr>
        <b/>
        <sz val="12"/>
        <rFont val="Calibri"/>
        <family val="2"/>
      </rPr>
      <t xml:space="preserve">Papier - 75 g - Blanc - 
format A3 </t>
    </r>
    <r>
      <rPr>
        <sz val="12"/>
        <rFont val="Calibri"/>
        <family val="2"/>
      </rPr>
      <t xml:space="preserve">
Blancheur CIE minimum 161 (blanc)</t>
    </r>
  </si>
  <si>
    <t>LOT N°1 "Papiers d’impression et d’écriture blancs A4 et A3 de 75 à 80 grammes"</t>
  </si>
  <si>
    <t>Papiers Couleurs 80 g</t>
  </si>
  <si>
    <t>Délais de livraison au RDC en jours (2 jours ouvrés maximum)</t>
  </si>
  <si>
    <t>Délais de livraison à l'étage en jours (3 jours ouvrés maximum)</t>
  </si>
  <si>
    <t>LOT N°2 "Papiers colorés et blancs dédiés numériques et papiers création, différents formats. - autres que ceux prévus au lot n°1"</t>
  </si>
  <si>
    <t>Papier  - 80 g - "couleur vive " avec un minimum de 5 teintes différentes -
Format A4</t>
  </si>
  <si>
    <t>Papier  - 80 g - "couleur intense" avec un minimum de 5 teintes différentes -
Format A4</t>
  </si>
  <si>
    <t>Papier  - 80 g - "couleur intense" avec un minimum de 5 teintes différentes -
Format A3</t>
  </si>
  <si>
    <t>Papier  - 80 g - "couleur vive" avec un minimum de 5 teintes différentes -
Format A3</t>
  </si>
  <si>
    <t>2.1</t>
  </si>
  <si>
    <t>2.2</t>
  </si>
  <si>
    <t>Papiers couleurs 160 g</t>
  </si>
  <si>
    <r>
      <t>Papier - 160 g - "couleur intense" avec un minimum de 5 teintes différentes -</t>
    </r>
    <r>
      <rPr>
        <b/>
        <sz val="12"/>
        <color indexed="8"/>
        <rFont val="Calibri"/>
        <family val="2"/>
      </rPr>
      <t xml:space="preserve">
Format A3</t>
    </r>
  </si>
  <si>
    <r>
      <t>Papier - 160 g - "couleur vive" avec un minimum de 5 teintes différentes -</t>
    </r>
    <r>
      <rPr>
        <b/>
        <sz val="12"/>
        <color indexed="8"/>
        <rFont val="Calibri"/>
        <family val="2"/>
      </rPr>
      <t xml:space="preserve">
Format A3</t>
    </r>
  </si>
  <si>
    <t>Papier - 160 g - "couleur intense" avec un minimum de 5 teintes différentes -
Format A4</t>
  </si>
  <si>
    <t>Papier - 160 g - "couleur vive" avec un minimum de 5 teintes différentes -
Format A4</t>
  </si>
  <si>
    <t xml:space="preserve"> </t>
  </si>
  <si>
    <t>Papiers couleurs 250 g</t>
  </si>
  <si>
    <t>Papiers blancs 120 g</t>
  </si>
  <si>
    <t>Papiers blancs 100 g</t>
  </si>
  <si>
    <t>Papiers brouillons  entre 50 g et 80g</t>
  </si>
  <si>
    <t>Papiers blancs 160 g ou 170 g</t>
  </si>
  <si>
    <t>Papiers blancs 250 g</t>
  </si>
  <si>
    <t>Papiers blancs 300 à 350 g</t>
  </si>
  <si>
    <t xml:space="preserve">  (3) Le candidat doit obligatoirement proposer des produits compatibles avec les systèmes d'impressions numériques.</t>
  </si>
  <si>
    <r>
      <rPr>
        <b/>
        <sz val="12"/>
        <rFont val="Calibri"/>
        <family val="2"/>
      </rPr>
      <t>Papier Mat - 120 g - Blanc - Qualité supérieure
format 32 X45</t>
    </r>
    <r>
      <rPr>
        <sz val="12"/>
        <rFont val="Calibri"/>
        <family val="2"/>
      </rPr>
      <t xml:space="preserve">
Blancheur CIE minimum 168 (blanc)</t>
    </r>
  </si>
  <si>
    <t>Dossier 250 g - "couleur " avec un minimum de 6 teintes différentes
Format maximum 50 X 65</t>
  </si>
  <si>
    <t>Papiers blancs adhésifs  entre 80g et 115g</t>
  </si>
  <si>
    <t xml:space="preserve">Papier Couché 1 face adhésif  blanc  avec refente entre 80g et 115g 
Format minimum 32 X 45
Format maximum 51 X 70
</t>
  </si>
  <si>
    <t>Papier Mat 1 face adhésif  blanc  avec refente entre 80g et 115g 
Format minimum 32 X 45
Format maximum 51 X 70</t>
  </si>
  <si>
    <r>
      <rPr>
        <b/>
        <sz val="12"/>
        <rFont val="Calibri"/>
        <family val="2"/>
      </rPr>
      <t>Papier Mat- 160 g ou 170g - Blanc - Qualité supérieure
format 32 X45 ou 45 x 64 (format maximuim)</t>
    </r>
    <r>
      <rPr>
        <sz val="12"/>
        <rFont val="Calibri"/>
        <family val="2"/>
      </rPr>
      <t xml:space="preserve">
Blancheur CIE minimum 168 (blanc)</t>
    </r>
  </si>
  <si>
    <t>Papier Mat - entre 300 g et 350 g - blanc qualité supérieure
Format minimum 32 X 45
Format maximum 52 X 70</t>
  </si>
  <si>
    <t>Papier Couché - entre 300 g et 350 g - blanc qualité supérieure
Format minimum 32 X 45
Format maximum 52 X 70</t>
  </si>
  <si>
    <t>Papier Offset - 250 g - blanc - qualité supérieure
Format minimum 32 X 45
Format maximum 45 X 64</t>
  </si>
  <si>
    <t>Papier Couché 1 face  - Verso Mat 250 g
Format minimum 32 X 45
Format maximum 45 X 64</t>
  </si>
  <si>
    <t>Papier Couché Brillant 2 faces - 250 g  
Format 32 X 45</t>
  </si>
  <si>
    <t>2.27</t>
  </si>
  <si>
    <t xml:space="preserve">  (4) Le candidat doit impérativement fournir les fiches techniques précises de chaque support proposé.</t>
  </si>
  <si>
    <t xml:space="preserve">  (3) Le candidat doit impérativement fournir les fiches techniques précises de chaque support proposé.</t>
  </si>
  <si>
    <r>
      <t xml:space="preserve">Papier de brouillon - </t>
    </r>
    <r>
      <rPr>
        <b/>
        <sz val="12"/>
        <rFont val="Calibri"/>
        <family val="2"/>
      </rPr>
      <t xml:space="preserve">entre 50 g et 80 g-  "couleur pastel" avec un minimum de 5 teintes différentes -  
Format A4 </t>
    </r>
  </si>
  <si>
    <r>
      <t>Papier de brouillon </t>
    </r>
    <r>
      <rPr>
        <b/>
        <sz val="12"/>
        <rFont val="Calibri"/>
        <family val="2"/>
      </rPr>
      <t>entre 50 g et 80 g - "couleur vive et intense" avec un minimum de 5 teintes différentes -
Format A4</t>
    </r>
  </si>
  <si>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Oui   </t>
    </r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Non
SI OUI :
- Précisez lequel : ………………………………
- Joindre un certificat d’écolabel : 
Date du certificat :
Autre mode de preuve : 
</t>
    </r>
  </si>
  <si>
    <r>
      <t xml:space="preserve">Papier Mat- 100 g - blanc qualité supérieure - Format 32 X 45
</t>
    </r>
    <r>
      <rPr>
        <sz val="12"/>
        <rFont val="Calibri"/>
        <family val="2"/>
      </rPr>
      <t>Blancheur CIE minimum 168 (blanc)</t>
    </r>
  </si>
  <si>
    <r>
      <t xml:space="preserve">Papier Couché Brillant 2 faces - 120 g - Blanc - Qualité supérieure Format 32 X 45
</t>
    </r>
    <r>
      <rPr>
        <sz val="12"/>
        <rFont val="Calibri"/>
        <family val="2"/>
      </rPr>
      <t>Blancheur CIE minimum 168 (blanc)</t>
    </r>
  </si>
  <si>
    <r>
      <t xml:space="preserve">Papier Couché Brillant 2 faces - 160 g ou 170g - Blanc - Qualité supérieure Format 32 X 45 ou 45 x 64 (format maximum)
</t>
    </r>
    <r>
      <rPr>
        <sz val="12"/>
        <rFont val="Calibri"/>
        <family val="2"/>
      </rPr>
      <t>Blancheur CIE minimum 168 (blanc)</t>
    </r>
  </si>
  <si>
    <t xml:space="preserve">  (5) L’Université souhaite proposer de nouvelles prestations hautes de gamme concernant les cartes de visite, les cartons d’invitation etc… A cet effet, le candidat pourra fournir pour le Lot n°2, 6 échantillons de papier de création au choix de son catalogue d’un grammage compris entre 250g et 380g. Pour chaque échantillon, il est demandé de fournir au moins 50 feuilles.</t>
  </si>
  <si>
    <t>Papiers 80 g</t>
  </si>
  <si>
    <t>Papiers 75g</t>
  </si>
  <si>
    <t>ACCORD-CADRE DE FOURNITURES COURANTES ET DE SERVICES</t>
  </si>
  <si>
    <t>Fourniture et livraison de papiers pour l'URCA</t>
  </si>
  <si>
    <t>Université de Reims Champagne-Ardenne</t>
  </si>
  <si>
    <t>9 Boulevard de la Paix</t>
  </si>
  <si>
    <t>CS 60005</t>
  </si>
  <si>
    <t>51724 Reims Cedex</t>
  </si>
  <si>
    <t>ANNEXE A A L'ACTE D'ENGAGEMENT - BORDEREAU DES PRIX UNITAIRES (BPU)</t>
  </si>
  <si>
    <t>1 * 50 feuilles</t>
  </si>
  <si>
    <t>Variante à l'initiative du candidat : Proposition de 6 échantillons de 250 à 380 g (Cf article 6.2 du CCTP)</t>
  </si>
  <si>
    <t>Délais du candidat</t>
  </si>
  <si>
    <t>DOSSIER PEAU ANE</t>
  </si>
  <si>
    <t>ADHESIF FASSON A.R. 90G 32 * 46 COUCHE BRILLANT 16572</t>
  </si>
  <si>
    <t>ADHESIF FASSON A.R. 90G 32 * 46 COUCHE MAT 16571</t>
  </si>
  <si>
    <t>CONDAT DIGITAL SILK 115F  32 * 45  42464</t>
  </si>
  <si>
    <t>PRO DESIGN 120G 32 * 45  8000351</t>
  </si>
  <si>
    <t>CONDAT DIGITAL SILK 170G 32 * 45 42467</t>
  </si>
  <si>
    <t>PRO DESIGN 160G 32 * 45  8000353</t>
  </si>
  <si>
    <t>INASET PLUS 45 * 64 250G  38382</t>
  </si>
  <si>
    <t>ENSOCOAT 250G  45 * 64  340751</t>
  </si>
  <si>
    <t>CONDAT DIGITAL GLOSS 250G 32 * 45  42446</t>
  </si>
  <si>
    <t>CONDAT DIGITAL SILK  300G 32 * 45  42470</t>
  </si>
  <si>
    <t>Carton de 5 x 500 feuilles</t>
  </si>
  <si>
    <t>TECNO FORMULA (42273)</t>
  </si>
  <si>
    <t>TECNO FORMULA (42304)</t>
  </si>
  <si>
    <t>TECNO PRO LASER (36002)</t>
  </si>
  <si>
    <t>TECNO PRO LASER (36003)</t>
  </si>
  <si>
    <r>
      <t xml:space="preserve">x Oui   </t>
    </r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Non
SI OUI :
- Précisez lequel : Ecolabel européen
- Joindre un certificat d’écolabel : 
Date du certificat : 4 juin 2015
Autre mode de preuve : 
</t>
    </r>
  </si>
  <si>
    <r>
      <t xml:space="preserve">x Oui   </t>
    </r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Non
SI OUI :
- Précisez lequel : PEFC
- Joindre un certificat d’écolabel : 
Date du certificat : 23 juillet 2015
Autre mode de preuve : 
</t>
    </r>
  </si>
  <si>
    <r>
      <t xml:space="preserve">x Oui   </t>
    </r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Non
SI OUI :
- Précisez lequel : FSC
- Joindre un certificat d’écolabel : 
Date du certificat : 24 novembre 2014
Autre mode de preuve : 
</t>
    </r>
  </si>
  <si>
    <r>
      <t>·</t>
    </r>
    <r>
      <rPr>
        <b/>
        <sz val="12"/>
        <rFont val="Arial"/>
        <family val="2"/>
      </rPr>
      <t xml:space="preserve"> Taux de remise sur prix public proposé par rapport au prix public en cas de commande de produits non référencés au présent BPU : cf annexe "grille de remises hors BPU"</t>
    </r>
  </si>
  <si>
    <t>Fait à Corbeil Essonnes, le 5 juillet 2018</t>
  </si>
  <si>
    <t>M. Fabrice Verdon, Directeur Commercial</t>
  </si>
  <si>
    <r>
      <t xml:space="preserve">x Oui   </t>
    </r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Non
SI OUI :
- Précisez lequel : Ecolabel européen
- Joindre un certificat d’écolabel : 
Date du certificat : 2 novembre 2017
Autre mode de preuve : 
</t>
    </r>
  </si>
  <si>
    <t>carton de 5 x 500 feuilles</t>
  </si>
  <si>
    <t>ADAGIO 80g TEINTES PASTEL</t>
  </si>
  <si>
    <t>ADAGIO 80g TEINTES VIVES                       ADAGIO 80g TEINTES INTENSES</t>
  </si>
  <si>
    <t>ADAGIO 80g TEINTES INTENSES</t>
  </si>
  <si>
    <t>ADAGIO 80g TEINTES VIVES</t>
  </si>
  <si>
    <t>ADAGIO 160g TEINTES PASTEL</t>
  </si>
  <si>
    <t>ADAGIO 160g TEINTES INTENSE</t>
  </si>
  <si>
    <t>ADAGIO 160g TEINTES VIVES</t>
  </si>
  <si>
    <t>carton de 5 x 250 feuilles</t>
  </si>
  <si>
    <t>9                                12</t>
  </si>
  <si>
    <t>18,15 €                           20,15 €</t>
  </si>
  <si>
    <t>17,95 €              19,95 €</t>
  </si>
  <si>
    <t>paquet de 250 feuilles</t>
  </si>
  <si>
    <t>paquet de 500 feuilles</t>
  </si>
  <si>
    <t>carton de 4 x 250 feuilles</t>
  </si>
  <si>
    <t>paquet de 125 feuilles</t>
  </si>
  <si>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Oui   x Non
SI OUI :
- Précisez lequel : ………………………………
- Joindre un certificat d’écolabel : 
Date du certificat :
Autre mode de preuve : 
</t>
    </r>
  </si>
  <si>
    <r>
      <rPr>
        <sz val="12"/>
        <rFont val="Calibri"/>
        <family val="2"/>
      </rPr>
      <t xml:space="preserve">x Oui   </t>
    </r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Non
SI OUI :
- Précisez lequel : ………………………………
- Joindre un certificat d’écolabel : 
Date du certificat :
Autre mode de preuve : 
</t>
    </r>
  </si>
  <si>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Oui   x Non
SI OUI :
- Précisez lequel : ………………………………
- Joindre un certificat d’écolabel : 
Date du certificat :
Autre mode de preuve : 
</t>
    </r>
  </si>
  <si>
    <r>
      <t xml:space="preserve">x Oui   </t>
    </r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Non
SI OUI :
- Précisez lequel : FSC
- Joindre un certificat d’écolabel : 
Date du certificat : 17/12/14
Autre mode de preuve : 
</t>
    </r>
  </si>
  <si>
    <r>
      <t xml:space="preserve">x Oui   </t>
    </r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Non
SI OUI :
- Précisez lequel : EU Flower
- Joindre un certificat d’écolabel : 
Date du certificat : 08/06/12
Autre mode de preuve : 
</t>
    </r>
  </si>
  <si>
    <r>
      <t xml:space="preserve">x Oui   </t>
    </r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Non
SI OUI :
- Précisez lequel : PEFC
- Joindre un certificat d’écolabel : 
Date du certificat : 23/07/15
Autre mode de preuve : 
</t>
    </r>
  </si>
  <si>
    <r>
      <t xml:space="preserve">x Oui   </t>
    </r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Non
SI OUI :
- Précisez lequel : PEFC
- Joindre un certificat d’écolabel : 
Date du certificat : 24/11/15
Autre mode de preuve : 
</t>
    </r>
  </si>
  <si>
    <r>
      <t xml:space="preserve">x Oui   </t>
    </r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Non
SI OUI :
- Précisez lequel : FSC
- Joindre un certificat d’écolabel : 
Date du certificat : 10/08/17
Autre mode de preuve : 
</t>
    </r>
  </si>
  <si>
    <r>
      <t xml:space="preserve">x Oui   </t>
    </r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Non
SI OUI :
- Précisez lequel : PEFC
- Joindre un certificat d’écolabel : 
Date du certificat : 13/06/14
Autre mode de preuve : 
</t>
    </r>
  </si>
  <si>
    <r>
      <t xml:space="preserve">x Oui   </t>
    </r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Non
SI OUI :
- Précisez lequel : EU Flower
- Joindre un certificat d’écolabel : 
Date du certificat : 08/06/12
Autre mode de preuve : 
</t>
    </r>
  </si>
  <si>
    <r>
      <t xml:space="preserve">x Oui   </t>
    </r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Non
SI OUI :
- Précisez lequel : FSC
- Joindre un certificat d’écolabel : 
Date du certificat : 14/03/16
Autre mode de preuve : 
</t>
    </r>
  </si>
  <si>
    <r>
      <rPr>
        <sz val="12"/>
        <rFont val="Calibri"/>
        <family val="2"/>
      </rPr>
      <t xml:space="preserve">x Oui   </t>
    </r>
    <r>
      <rPr>
        <sz val="12"/>
        <rFont val="Wingdings"/>
        <charset val="2"/>
      </rPr>
      <t>¨</t>
    </r>
    <r>
      <rPr>
        <sz val="12"/>
        <rFont val="Calibri"/>
        <family val="2"/>
      </rPr>
      <t xml:space="preserve"> Non
SI OUI :
- Précisez lequel : PEFC
- Joindre un certificat d’écolabel : 
Date du certificat : 01/02/16
Autre mode de preuve : 
</t>
    </r>
  </si>
  <si>
    <t>INAPA</t>
  </si>
  <si>
    <r>
      <t xml:space="preserve">Papier - 160 g - "blanc mat" </t>
    </r>
    <r>
      <rPr>
        <b/>
        <sz val="12"/>
        <color indexed="8"/>
        <rFont val="Calibri"/>
        <family val="2"/>
      </rPr>
      <t xml:space="preserve">
Format A4</t>
    </r>
  </si>
  <si>
    <t>Possibilité de pelliculer :
Oui - Non 
(rayer la mention inutile)</t>
  </si>
  <si>
    <t xml:space="preserve">x Oui   ¨ Non
SI OUI :
- Précisez lequel : EU Flower
- Joindre un certificat d’écolabel : 
Date du certificat : 08/06/12
Autre mode de preuve : 
</t>
  </si>
  <si>
    <t xml:space="preserve">x Oui   ¨ Non
SI OUI :
- Précisez lequel : FSC
- Joindre un certificat d’écolabel : 
Date du certificat : 17/12/14
Autre mode de preuve : 
</t>
  </si>
  <si>
    <t>PRO DESIGN 160G A4  8000341</t>
  </si>
  <si>
    <t>Ramette de 
250 feuilles</t>
  </si>
  <si>
    <t>2.28</t>
  </si>
  <si>
    <t xml:space="preserve">Papier blanc laser A4 250g </t>
  </si>
  <si>
    <t>Papiers blancs laser</t>
  </si>
  <si>
    <t xml:space="preserve">Papier blanc laser A3 250g </t>
  </si>
  <si>
    <t xml:space="preserve">Papier blanc laser A4 300g </t>
  </si>
  <si>
    <t xml:space="preserve">Papier blanc laser A3 300g </t>
  </si>
  <si>
    <t>PRO DESIGN 250G A4  8000356</t>
  </si>
  <si>
    <t>Ramette de 
150 feuilles</t>
  </si>
  <si>
    <t>carton de 5 x 150 feuilles</t>
  </si>
  <si>
    <t>PRO DESIGN 250G A3  8000345</t>
  </si>
  <si>
    <t>PRO DESIGN 300G A4  8003761</t>
  </si>
  <si>
    <t>carton de 5 x 125 feuilles</t>
  </si>
  <si>
    <t>Ramette de 
125 feuilles</t>
  </si>
  <si>
    <t>PRO DESIGN 300G A3  8003762</t>
  </si>
  <si>
    <t>19,05                         21,16</t>
  </si>
  <si>
    <t>18,84 €              20,95 €</t>
  </si>
  <si>
    <t xml:space="preserve">Montant révisé HT +5% Déc 2021
</t>
  </si>
  <si>
    <t xml:space="preserve">Montant révisé HT +5% Janv 2022
</t>
  </si>
  <si>
    <t xml:space="preserve">Montant révisé HT +5% janvier 2022
</t>
  </si>
  <si>
    <t>20,00                        22,22</t>
  </si>
  <si>
    <t>19,78 €              22,00 €</t>
  </si>
  <si>
    <t xml:space="preserve">Montant révisé HT +35% Avril 2022
</t>
  </si>
  <si>
    <t xml:space="preserve">32,04 €           35,64 € </t>
  </si>
  <si>
    <t>25,00                        27,77</t>
  </si>
  <si>
    <t>24,70                        27,50</t>
  </si>
  <si>
    <t xml:space="preserve">Montant révisé HT +25% avril 2022
</t>
  </si>
  <si>
    <t xml:space="preserve">Montant révisé HT +12% Sept 2022
</t>
  </si>
  <si>
    <t xml:space="preserve">Montant révisé HT +12% sept 2022
</t>
  </si>
  <si>
    <t xml:space="preserve">Montant révisé HT +8% Sept 2022
</t>
  </si>
  <si>
    <t>27,00                        29,99</t>
  </si>
  <si>
    <t>32,40€              35,99€</t>
  </si>
  <si>
    <t>26,67                       29,70</t>
  </si>
  <si>
    <t>LOT N°3 "Papiers bobines pour traçeur"</t>
  </si>
  <si>
    <t>LARCHER TECHNOLOGIES</t>
  </si>
  <si>
    <t>Délais de livraison en jours (3 jours ouvrés maximum)</t>
  </si>
  <si>
    <t>Bobines</t>
  </si>
  <si>
    <t>3.1</t>
  </si>
  <si>
    <r>
      <t>Bobine de papier vélin pour traceur garantie jet d’encre couleur 9</t>
    </r>
    <r>
      <rPr>
        <b/>
        <sz val="12"/>
        <rFont val="Calibri"/>
        <family val="2"/>
      </rPr>
      <t>0 g
Format 914 mm x 50 m environ</t>
    </r>
  </si>
  <si>
    <t>bobine</t>
  </si>
  <si>
    <t>Rouleau de papier extra blanc 90g 0,914x50m Réf 2109000</t>
  </si>
  <si>
    <t>Par 4</t>
  </si>
  <si>
    <t>2 JOURS</t>
  </si>
  <si>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Oui   </t>
    </r>
    <r>
      <rPr>
        <sz val="12"/>
        <color indexed="8"/>
        <rFont val="Wingdings"/>
        <charset val="2"/>
      </rPr>
      <t>¨</t>
    </r>
    <r>
      <rPr>
        <sz val="12"/>
        <color indexed="8"/>
        <rFont val="Calibri"/>
        <family val="2"/>
      </rPr>
      <t xml:space="preserve"> Non
SI OUI :
- Précisez lequel : ………………………………
- Joindre un certificat d’écolabel : 
Date du certificat :
Autre mode de preuve : 
</t>
    </r>
  </si>
  <si>
    <t>3.2</t>
  </si>
  <si>
    <r>
      <t>Bobine de papier vélin pour traceur garantie jet d’encre couleur 90</t>
    </r>
    <r>
      <rPr>
        <b/>
        <sz val="12"/>
        <rFont val="Calibri"/>
        <family val="2"/>
      </rPr>
      <t xml:space="preserve"> g 
Format 1118 mm x 50 m environ</t>
    </r>
  </si>
  <si>
    <t>Rouleau de papier extra blanc 90g 1,118x50 m Réf 2109044</t>
  </si>
  <si>
    <t>Par 1</t>
  </si>
  <si>
    <t>3.3</t>
  </si>
  <si>
    <r>
      <t xml:space="preserve">Bobine de papier vélin couché pour traceur garantie jet d’encre couleur  90 g à </t>
    </r>
    <r>
      <rPr>
        <b/>
        <sz val="12"/>
        <rFont val="Calibri"/>
        <family val="2"/>
      </rPr>
      <t>110 g
Format 914 mm x 45 m environ</t>
    </r>
  </si>
  <si>
    <t>Rouleau couché extra blanc 90 g 0,914x45,7m Réf 2150000</t>
  </si>
  <si>
    <t>3.4</t>
  </si>
  <si>
    <r>
      <t>Bobine de papier couché mat pour traceur garantie jet d’encre couleur 140</t>
    </r>
    <r>
      <rPr>
        <b/>
        <sz val="12"/>
        <rFont val="Calibri"/>
        <family val="2"/>
      </rPr>
      <t xml:space="preserve"> g
Format 914 mm x 30 m</t>
    </r>
  </si>
  <si>
    <t>Papier couché blanc premium 140g 0,914x30 m Réf 2114000</t>
  </si>
  <si>
    <t>3.5</t>
  </si>
  <si>
    <r>
      <t xml:space="preserve">Bobine de papier satiné  pour traceur garantie  jet d’encre couleur 190 à </t>
    </r>
    <r>
      <rPr>
        <b/>
        <sz val="12"/>
        <rFont val="Calibri"/>
        <family val="2"/>
      </rPr>
      <t>200 g
Format 914 mm x 30 m</t>
    </r>
  </si>
  <si>
    <t>Papier photo satin 190 g 0,914x30 m Réf 2160x914</t>
  </si>
  <si>
    <t>3.6</t>
  </si>
  <si>
    <t>Bobine de papier photo brillant 190 à 200 g
Format 914 mm x 30 m</t>
  </si>
  <si>
    <t>Papier photo brillant 190g 0,914x30 Réf 2150x914</t>
  </si>
  <si>
    <t>3.7</t>
  </si>
  <si>
    <t xml:space="preserve">Bobine de plastification à froid  brillant
Format 1040 mm x 50 m en 80 micron
</t>
  </si>
  <si>
    <t>Bobine plastification à froid L 1040x50m en 80µ Réf 51040115</t>
  </si>
  <si>
    <r>
      <t>·</t>
    </r>
    <r>
      <rPr>
        <b/>
        <sz val="12"/>
        <rFont val="Arial"/>
        <family val="2"/>
      </rPr>
      <t xml:space="preserve"> Taux de remise sur prix public proposé par rapport au prix public en cas de commande de produits non référencés au présent BPU : ………………</t>
    </r>
  </si>
  <si>
    <r>
      <t>·</t>
    </r>
    <r>
      <rPr>
        <b/>
        <sz val="12"/>
        <color indexed="8"/>
        <rFont val="Arial"/>
        <family val="2"/>
      </rPr>
      <t xml:space="preserve"> Le candidat propose un taux de remise supplémentaire sur les grosses commandes :</t>
    </r>
  </si>
  <si>
    <r>
      <t xml:space="preserve">   OUI      </t>
    </r>
    <r>
      <rPr>
        <b/>
        <sz val="12"/>
        <color indexed="8"/>
        <rFont val="Wingdings"/>
        <charset val="2"/>
      </rPr>
      <t>r</t>
    </r>
  </si>
  <si>
    <r>
      <t xml:space="preserve">   NON      </t>
    </r>
    <r>
      <rPr>
        <b/>
        <sz val="12"/>
        <color indexed="8"/>
        <rFont val="Wingdings"/>
        <charset val="2"/>
      </rPr>
      <t>r</t>
    </r>
  </si>
  <si>
    <r>
      <t xml:space="preserve">· </t>
    </r>
    <r>
      <rPr>
        <b/>
        <sz val="12"/>
        <color indexed="8"/>
        <rFont val="Arial"/>
        <family val="2"/>
      </rPr>
      <t>Si oui, volume à partir duquel une remise supplémentaire est proposée : ………………</t>
    </r>
    <r>
      <rPr>
        <sz val="12"/>
        <color indexed="8"/>
        <rFont val="Arial"/>
        <family val="2"/>
      </rPr>
      <t>(indiquez l'unité de mesure)</t>
    </r>
  </si>
  <si>
    <t>Taux de la remise supplémentaire : ……………</t>
  </si>
  <si>
    <t>Fait à …………………..…., le 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</si>
</sst>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3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Wingdings 3"/>
      <family val="1"/>
    </font>
    <font>
      <b/>
      <sz val="12"/>
      <color indexed="8"/>
      <name val="Calibri"/>
      <family val="2"/>
    </font>
    <font>
      <b/>
      <sz val="12"/>
      <color indexed="8"/>
      <name val="Symbol"/>
      <family val="1"/>
    </font>
    <font>
      <sz val="12"/>
      <name val="Calibri"/>
      <family val="2"/>
    </font>
    <font>
      <b/>
      <sz val="12"/>
      <name val="Calibri"/>
      <family val="2"/>
    </font>
    <font>
      <i/>
      <sz val="12"/>
      <name val="Calibri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b/>
      <u/>
      <sz val="12"/>
      <color indexed="8"/>
      <name val="Arial"/>
      <family val="2"/>
    </font>
    <font>
      <sz val="12"/>
      <color indexed="8"/>
      <name val="Wingdings"/>
      <charset val="2"/>
    </font>
    <font>
      <b/>
      <sz val="12"/>
      <name val="Symbol"/>
      <family val="1"/>
    </font>
    <font>
      <b/>
      <sz val="12"/>
      <name val="Calibri"/>
      <family val="2"/>
    </font>
    <font>
      <sz val="12"/>
      <name val="Wingdings"/>
      <charset val="2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  <scheme val="minor"/>
    </font>
    <font>
      <sz val="3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Trebuchet MS"/>
      <family val="2"/>
    </font>
    <font>
      <b/>
      <sz val="14"/>
      <color rgb="FFFFFFFF"/>
      <name val="Trebuchet MS"/>
      <family val="2"/>
    </font>
    <font>
      <b/>
      <sz val="14"/>
      <color rgb="FF000000"/>
      <name val="Trebuchet MS"/>
      <family val="2"/>
    </font>
    <font>
      <b/>
      <sz val="12"/>
      <color rgb="FF000000"/>
      <name val="Trebuchet MS"/>
      <family val="2"/>
    </font>
    <font>
      <b/>
      <sz val="12"/>
      <color theme="1"/>
      <name val="Times New Roman"/>
      <family val="1"/>
    </font>
    <font>
      <b/>
      <sz val="26"/>
      <color rgb="FFFF0000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Wingdings"/>
      <charset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655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3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3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/>
    </xf>
    <xf numFmtId="0" fontId="14" fillId="0" borderId="0" xfId="0" applyFont="1"/>
    <xf numFmtId="0" fontId="16" fillId="2" borderId="0" xfId="0" applyFont="1" applyFill="1" applyAlignment="1">
      <alignment horizontal="left" vertical="center"/>
    </xf>
    <xf numFmtId="0" fontId="30" fillId="2" borderId="0" xfId="0" applyFont="1" applyFill="1" applyAlignment="1">
      <alignment horizontal="left" vertical="center"/>
    </xf>
    <xf numFmtId="0" fontId="32" fillId="2" borderId="0" xfId="0" applyFont="1" applyFill="1" applyAlignment="1">
      <alignment horizontal="left" vertical="center"/>
    </xf>
    <xf numFmtId="0" fontId="30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0" fillId="0" borderId="0" xfId="0" applyFont="1"/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0" fillId="4" borderId="1" xfId="0" applyFont="1" applyFill="1" applyBorder="1"/>
    <xf numFmtId="0" fontId="32" fillId="0" borderId="1" xfId="0" applyFont="1" applyBorder="1" applyAlignment="1">
      <alignment horizontal="left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/>
    <xf numFmtId="0" fontId="18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18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5" fillId="0" borderId="4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7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5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37" fillId="5" borderId="1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5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5" fillId="3" borderId="1" xfId="0" applyFont="1" applyFill="1" applyBorder="1"/>
    <xf numFmtId="0" fontId="35" fillId="4" borderId="1" xfId="0" applyFont="1" applyFill="1" applyBorder="1"/>
    <xf numFmtId="0" fontId="35" fillId="5" borderId="1" xfId="0" applyFont="1" applyFill="1" applyBorder="1"/>
    <xf numFmtId="0" fontId="35" fillId="6" borderId="1" xfId="0" applyFont="1" applyFill="1" applyBorder="1" applyAlignment="1">
      <alignment horizontal="center" vertical="center"/>
    </xf>
    <xf numFmtId="0" fontId="41" fillId="6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center" vertical="center"/>
    </xf>
    <xf numFmtId="0" fontId="35" fillId="2" borderId="0" xfId="0" applyFont="1" applyFill="1" applyAlignment="1">
      <alignment horizontal="left"/>
    </xf>
    <xf numFmtId="0" fontId="19" fillId="0" borderId="1" xfId="0" applyFont="1" applyBorder="1" applyAlignment="1">
      <alignment horizontal="center" vertical="center"/>
    </xf>
    <xf numFmtId="0" fontId="35" fillId="0" borderId="0" xfId="0" applyFont="1"/>
    <xf numFmtId="0" fontId="42" fillId="0" borderId="0" xfId="0" applyFont="1" applyAlignment="1">
      <alignment vertical="center"/>
    </xf>
    <xf numFmtId="0" fontId="29" fillId="0" borderId="1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35" fillId="6" borderId="1" xfId="0" applyFont="1" applyFill="1" applyBorder="1"/>
    <xf numFmtId="0" fontId="35" fillId="6" borderId="1" xfId="0" applyFont="1" applyFill="1" applyBorder="1" applyAlignment="1">
      <alignment wrapText="1"/>
    </xf>
    <xf numFmtId="0" fontId="37" fillId="6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/>
    </xf>
    <xf numFmtId="164" fontId="30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164" fontId="22" fillId="0" borderId="3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22" fillId="0" borderId="6" xfId="0" applyNumberFormat="1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center" vertical="center" wrapText="1"/>
    </xf>
    <xf numFmtId="164" fontId="30" fillId="3" borderId="1" xfId="0" applyNumberFormat="1" applyFont="1" applyFill="1" applyBorder="1" applyAlignment="1">
      <alignment horizontal="center" vertical="center" wrapText="1"/>
    </xf>
    <xf numFmtId="164" fontId="3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9" fillId="3" borderId="1" xfId="0" applyFont="1" applyFill="1" applyBorder="1" applyAlignment="1">
      <alignment wrapText="1"/>
    </xf>
    <xf numFmtId="0" fontId="37" fillId="9" borderId="1" xfId="0" applyFont="1" applyFill="1" applyBorder="1" applyAlignment="1">
      <alignment horizontal="center" vertical="center"/>
    </xf>
    <xf numFmtId="0" fontId="32" fillId="9" borderId="1" xfId="0" applyFont="1" applyFill="1" applyBorder="1" applyAlignment="1">
      <alignment horizontal="left" vertical="center" wrapText="1"/>
    </xf>
    <xf numFmtId="0" fontId="32" fillId="9" borderId="1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center" vertical="center"/>
    </xf>
    <xf numFmtId="0" fontId="30" fillId="9" borderId="1" xfId="0" applyFont="1" applyFill="1" applyBorder="1" applyAlignment="1">
      <alignment horizontal="center" vertical="center" wrapText="1"/>
    </xf>
    <xf numFmtId="164" fontId="30" fillId="9" borderId="1" xfId="0" applyNumberFormat="1" applyFont="1" applyFill="1" applyBorder="1" applyAlignment="1">
      <alignment horizontal="center" vertical="center"/>
    </xf>
    <xf numFmtId="9" fontId="14" fillId="0" borderId="0" xfId="0" applyNumberFormat="1" applyFont="1" applyAlignment="1">
      <alignment horizontal="center" vertical="center" wrapText="1"/>
    </xf>
    <xf numFmtId="9" fontId="22" fillId="0" borderId="0" xfId="0" applyNumberFormat="1" applyFont="1" applyAlignment="1">
      <alignment horizontal="center" vertical="center" wrapText="1"/>
    </xf>
    <xf numFmtId="0" fontId="29" fillId="10" borderId="1" xfId="0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wrapText="1"/>
    </xf>
    <xf numFmtId="0" fontId="29" fillId="12" borderId="1" xfId="0" applyFont="1" applyFill="1" applyBorder="1" applyAlignment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48" fillId="0" borderId="0" xfId="0" applyFont="1" applyAlignment="1">
      <alignment vertical="center"/>
    </xf>
    <xf numFmtId="0" fontId="49" fillId="2" borderId="0" xfId="0" applyFont="1" applyFill="1" applyAlignment="1">
      <alignment horizontal="left" vertical="center"/>
    </xf>
    <xf numFmtId="0" fontId="30" fillId="5" borderId="1" xfId="0" applyFont="1" applyFill="1" applyBorder="1" applyAlignment="1">
      <alignment horizontal="center" vertical="center"/>
    </xf>
    <xf numFmtId="0" fontId="37" fillId="6" borderId="1" xfId="0" applyFont="1" applyFill="1" applyBorder="1" applyAlignment="1">
      <alignment horizontal="left" vertical="center" wrapText="1"/>
    </xf>
    <xf numFmtId="0" fontId="32" fillId="6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wrapText="1"/>
    </xf>
    <xf numFmtId="9" fontId="30" fillId="3" borderId="1" xfId="0" applyNumberFormat="1" applyFont="1" applyFill="1" applyBorder="1" applyAlignment="1">
      <alignment wrapText="1"/>
    </xf>
    <xf numFmtId="0" fontId="30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6" xfId="0" applyFont="1" applyBorder="1" applyAlignment="1">
      <alignment horizontal="left" vertical="top" wrapText="1"/>
    </xf>
    <xf numFmtId="0" fontId="43" fillId="0" borderId="0" xfId="0" applyFont="1" applyAlignment="1">
      <alignment horizontal="center" vertical="center"/>
    </xf>
    <xf numFmtId="0" fontId="44" fillId="7" borderId="0" xfId="0" applyFont="1" applyFill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5" fillId="0" borderId="10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/>
    <xf numFmtId="0" fontId="15" fillId="2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0" fontId="37" fillId="8" borderId="8" xfId="0" applyFont="1" applyFill="1" applyBorder="1" applyAlignment="1">
      <alignment horizontal="center" vertical="center"/>
    </xf>
    <xf numFmtId="0" fontId="37" fillId="8" borderId="10" xfId="0" applyFont="1" applyFill="1" applyBorder="1" applyAlignment="1">
      <alignment horizontal="center" vertical="center"/>
    </xf>
    <xf numFmtId="0" fontId="37" fillId="8" borderId="11" xfId="0" applyFont="1" applyFill="1" applyBorder="1" applyAlignment="1">
      <alignment horizontal="center" vertical="center"/>
    </xf>
    <xf numFmtId="0" fontId="47" fillId="0" borderId="8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37" fillId="8" borderId="1" xfId="0" applyFont="1" applyFill="1" applyBorder="1" applyAlignment="1">
      <alignment horizontal="center" vertical="center"/>
    </xf>
    <xf numFmtId="0" fontId="40" fillId="8" borderId="1" xfId="0" applyFont="1" applyFill="1" applyBorder="1" applyAlignment="1">
      <alignment horizontal="center" vertical="center"/>
    </xf>
    <xf numFmtId="0" fontId="32" fillId="8" borderId="8" xfId="0" applyFont="1" applyFill="1" applyBorder="1" applyAlignment="1">
      <alignment horizontal="center" vertical="center"/>
    </xf>
    <xf numFmtId="0" fontId="32" fillId="8" borderId="10" xfId="0" applyFont="1" applyFill="1" applyBorder="1" applyAlignment="1">
      <alignment horizontal="center" vertical="center"/>
    </xf>
    <xf numFmtId="0" fontId="32" fillId="8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9525</xdr:rowOff>
    </xdr:from>
    <xdr:to>
      <xdr:col>6</xdr:col>
      <xdr:colOff>114300</xdr:colOff>
      <xdr:row>5</xdr:row>
      <xdr:rowOff>142875</xdr:rowOff>
    </xdr:to>
    <xdr:pic>
      <xdr:nvPicPr>
        <xdr:cNvPr id="6171" name="Image 2">
          <a:extLst>
            <a:ext uri="{FF2B5EF4-FFF2-40B4-BE49-F238E27FC236}">
              <a16:creationId xmlns:a16="http://schemas.microsoft.com/office/drawing/2014/main" id="{00000000-0008-0000-0000-00001B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9525"/>
          <a:ext cx="1733550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695325</xdr:colOff>
      <xdr:row>3</xdr:row>
      <xdr:rowOff>133350</xdr:rowOff>
    </xdr:to>
    <xdr:pic>
      <xdr:nvPicPr>
        <xdr:cNvPr id="1175" name="Image 1" descr="24413.jpg">
          <a:extLst>
            <a:ext uri="{FF2B5EF4-FFF2-40B4-BE49-F238E27FC236}">
              <a16:creationId xmlns:a16="http://schemas.microsoft.com/office/drawing/2014/main" id="{00000000-0008-0000-01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69545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685800</xdr:colOff>
      <xdr:row>3</xdr:row>
      <xdr:rowOff>133350</xdr:rowOff>
    </xdr:to>
    <xdr:pic>
      <xdr:nvPicPr>
        <xdr:cNvPr id="3241" name="Image 1" descr="24413.jpg">
          <a:extLst>
            <a:ext uri="{FF2B5EF4-FFF2-40B4-BE49-F238E27FC236}">
              <a16:creationId xmlns:a16="http://schemas.microsoft.com/office/drawing/2014/main" id="{00000000-0008-0000-0200-0000A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68592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</xdr:rowOff>
    </xdr:from>
    <xdr:to>
      <xdr:col>1</xdr:col>
      <xdr:colOff>708660</xdr:colOff>
      <xdr:row>3</xdr:row>
      <xdr:rowOff>121920</xdr:rowOff>
    </xdr:to>
    <xdr:pic>
      <xdr:nvPicPr>
        <xdr:cNvPr id="2" name="Image 1" descr="24413.jpg">
          <a:extLst>
            <a:ext uri="{FF2B5EF4-FFF2-40B4-BE49-F238E27FC236}">
              <a16:creationId xmlns:a16="http://schemas.microsoft.com/office/drawing/2014/main" id="{D9632DBA-091F-4C74-AA58-8A049FDD8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1708785" cy="1106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opLeftCell="A10" workbookViewId="0">
      <selection activeCell="G18" sqref="G18"/>
    </sheetView>
  </sheetViews>
  <sheetFormatPr baseColWidth="10" defaultRowHeight="15"/>
  <sheetData>
    <row r="1" spans="1:10" ht="15.75">
      <c r="A1" s="98"/>
    </row>
    <row r="3" spans="1:10" ht="15.75">
      <c r="A3" s="98"/>
    </row>
    <row r="4" spans="1:10" ht="15.75">
      <c r="A4" s="98" t="s">
        <v>92</v>
      </c>
    </row>
    <row r="5" spans="1:10" ht="15.75">
      <c r="A5" s="98"/>
    </row>
    <row r="7" spans="1:10" ht="15.75">
      <c r="A7" s="98"/>
    </row>
    <row r="8" spans="1:10" ht="15.75">
      <c r="A8" s="98"/>
    </row>
    <row r="9" spans="1:10" ht="18.75">
      <c r="A9" s="149" t="s">
        <v>130</v>
      </c>
      <c r="B9" s="149"/>
      <c r="C9" s="149"/>
      <c r="D9" s="149"/>
      <c r="E9" s="149"/>
      <c r="F9" s="149"/>
      <c r="G9" s="149"/>
      <c r="H9" s="149"/>
      <c r="I9" s="149"/>
      <c r="J9" s="149"/>
    </row>
    <row r="10" spans="1:10" ht="15.75">
      <c r="A10" s="98"/>
    </row>
    <row r="11" spans="1:10" ht="15.75">
      <c r="A11" s="98"/>
    </row>
    <row r="12" spans="1:10" ht="18.75">
      <c r="A12" s="150" t="s">
        <v>124</v>
      </c>
      <c r="B12" s="150"/>
      <c r="C12" s="150"/>
      <c r="D12" s="150"/>
      <c r="E12" s="150"/>
      <c r="F12" s="150"/>
      <c r="G12" s="150"/>
      <c r="H12" s="150"/>
      <c r="I12" s="150"/>
      <c r="J12" s="150"/>
    </row>
    <row r="13" spans="1:10" ht="15.75">
      <c r="A13" s="98"/>
    </row>
    <row r="14" spans="1:10" ht="15.75">
      <c r="A14" s="98"/>
    </row>
    <row r="15" spans="1:10" ht="126.6" customHeight="1">
      <c r="A15" s="151" t="s">
        <v>125</v>
      </c>
      <c r="B15" s="151"/>
      <c r="C15" s="151"/>
      <c r="D15" s="151"/>
      <c r="E15" s="151"/>
      <c r="F15" s="151"/>
      <c r="G15" s="151"/>
      <c r="H15" s="151"/>
      <c r="I15" s="151"/>
      <c r="J15" s="151"/>
    </row>
    <row r="16" spans="1:10" ht="15.75">
      <c r="A16" s="98" t="s">
        <v>92</v>
      </c>
    </row>
    <row r="17" spans="1:10" ht="15.75">
      <c r="A17" s="98"/>
    </row>
    <row r="18" spans="1:10" ht="15.75">
      <c r="A18" s="98"/>
    </row>
    <row r="19" spans="1:10" ht="15.75">
      <c r="A19" s="98"/>
    </row>
    <row r="20" spans="1:10" ht="15.75">
      <c r="A20" s="98"/>
    </row>
    <row r="21" spans="1:10" ht="15.75">
      <c r="A21" s="98"/>
    </row>
    <row r="22" spans="1:10" ht="15.75">
      <c r="A22" s="98"/>
    </row>
    <row r="23" spans="1:10" ht="15.75">
      <c r="A23" s="98"/>
    </row>
    <row r="24" spans="1:10" ht="15.75">
      <c r="A24" s="98"/>
    </row>
    <row r="25" spans="1:10" ht="15.75">
      <c r="A25" s="98"/>
    </row>
    <row r="26" spans="1:10" ht="15.75">
      <c r="A26" s="98"/>
    </row>
    <row r="27" spans="1:10" ht="15.75">
      <c r="A27" s="98"/>
    </row>
    <row r="28" spans="1:10" ht="18">
      <c r="A28" s="152" t="s">
        <v>126</v>
      </c>
      <c r="B28" s="152"/>
      <c r="C28" s="152"/>
      <c r="D28" s="152"/>
      <c r="E28" s="152"/>
      <c r="F28" s="152"/>
      <c r="G28" s="152"/>
      <c r="H28" s="152"/>
      <c r="I28" s="152"/>
      <c r="J28" s="152"/>
    </row>
    <row r="29" spans="1:10" ht="16.5">
      <c r="A29" s="148" t="s">
        <v>127</v>
      </c>
      <c r="B29" s="148"/>
      <c r="C29" s="148"/>
      <c r="D29" s="148"/>
      <c r="E29" s="148"/>
      <c r="F29" s="148"/>
      <c r="G29" s="148"/>
      <c r="H29" s="148"/>
      <c r="I29" s="148"/>
      <c r="J29" s="148"/>
    </row>
    <row r="30" spans="1:10" ht="16.5">
      <c r="A30" s="148" t="s">
        <v>128</v>
      </c>
      <c r="B30" s="148"/>
      <c r="C30" s="148"/>
      <c r="D30" s="148"/>
      <c r="E30" s="148"/>
      <c r="F30" s="148"/>
      <c r="G30" s="148"/>
      <c r="H30" s="148"/>
      <c r="I30" s="148"/>
      <c r="J30" s="148"/>
    </row>
    <row r="31" spans="1:10" ht="16.5">
      <c r="A31" s="148" t="s">
        <v>129</v>
      </c>
      <c r="B31" s="148"/>
      <c r="C31" s="148"/>
      <c r="D31" s="148"/>
      <c r="E31" s="148"/>
      <c r="F31" s="148"/>
      <c r="G31" s="148"/>
      <c r="H31" s="148"/>
      <c r="I31" s="148"/>
      <c r="J31" s="148"/>
    </row>
  </sheetData>
  <mergeCells count="7">
    <mergeCell ref="A31:J31"/>
    <mergeCell ref="A9:J9"/>
    <mergeCell ref="A12:J12"/>
    <mergeCell ref="A15:J15"/>
    <mergeCell ref="A28:J28"/>
    <mergeCell ref="A29:J29"/>
    <mergeCell ref="A30:J3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2"/>
  <sheetViews>
    <sheetView tabSelected="1" zoomScale="75" zoomScaleNormal="75" workbookViewId="0">
      <selection activeCell="E22" sqref="E22"/>
    </sheetView>
  </sheetViews>
  <sheetFormatPr baseColWidth="10" defaultRowHeight="39"/>
  <cols>
    <col min="1" max="1" width="15" style="7" customWidth="1"/>
    <col min="2" max="2" width="16.140625" style="4" customWidth="1"/>
    <col min="3" max="3" width="12.7109375" style="4" customWidth="1"/>
    <col min="4" max="4" width="40.7109375" style="5" customWidth="1"/>
    <col min="5" max="5" width="48.42578125" style="1" customWidth="1"/>
    <col min="6" max="6" width="40.7109375" customWidth="1"/>
    <col min="7" max="7" width="16.28515625" customWidth="1"/>
    <col min="8" max="8" width="25.7109375" customWidth="1"/>
    <col min="9" max="22" width="17.140625" customWidth="1"/>
    <col min="23" max="24" width="16.140625" customWidth="1"/>
    <col min="25" max="25" width="25.7109375" customWidth="1"/>
    <col min="26" max="26" width="23.85546875" bestFit="1" customWidth="1"/>
    <col min="27" max="27" width="30.7109375" bestFit="1" customWidth="1"/>
  </cols>
  <sheetData>
    <row r="1" spans="1:27" s="14" customFormat="1" ht="26.25">
      <c r="A1" s="13"/>
      <c r="B1" s="153" t="s">
        <v>5</v>
      </c>
      <c r="C1" s="153"/>
      <c r="D1" s="153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</row>
    <row r="2" spans="1:27" s="14" customFormat="1" ht="26.25">
      <c r="A2" s="13"/>
      <c r="B2" s="153"/>
      <c r="C2" s="153"/>
      <c r="D2" s="153"/>
      <c r="E2" s="153"/>
      <c r="F2" s="153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</row>
    <row r="3" spans="1:27" s="14" customFormat="1" ht="26.25">
      <c r="A3" s="13"/>
      <c r="B3" s="15"/>
      <c r="C3" s="15"/>
      <c r="D3" s="16"/>
      <c r="E3" s="15"/>
      <c r="F3" s="15"/>
      <c r="G3" s="17"/>
      <c r="H3" s="17"/>
      <c r="I3" s="18"/>
      <c r="J3" s="13"/>
      <c r="K3" s="13"/>
      <c r="L3" s="13"/>
      <c r="M3" s="13"/>
      <c r="N3" s="19"/>
      <c r="O3" s="13"/>
      <c r="P3" s="18"/>
      <c r="Q3" s="18"/>
      <c r="R3" s="18"/>
      <c r="S3" s="13"/>
      <c r="T3" s="13"/>
      <c r="U3" s="19"/>
      <c r="V3" s="13"/>
      <c r="W3" s="19"/>
      <c r="X3" s="19"/>
      <c r="Y3" s="17"/>
    </row>
    <row r="4" spans="1:27" s="14" customFormat="1" ht="26.25">
      <c r="A4" s="13"/>
      <c r="B4" s="155" t="s">
        <v>73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</row>
    <row r="5" spans="1:27" s="2" customFormat="1" ht="26.25">
      <c r="A5" s="8"/>
      <c r="B5" s="155" t="s">
        <v>76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</row>
    <row r="6" spans="1:27" s="2" customFormat="1" ht="33.75">
      <c r="A6" s="166" t="s">
        <v>185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</row>
    <row r="7" spans="1:27" s="2" customFormat="1" ht="15">
      <c r="A7" s="8"/>
      <c r="B7" s="9"/>
      <c r="C7" s="9"/>
      <c r="D7" s="10"/>
      <c r="E7" s="11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</row>
    <row r="8" spans="1:27" s="29" customFormat="1" ht="15.75">
      <c r="A8" s="25" t="s">
        <v>3</v>
      </c>
      <c r="B8" s="26"/>
      <c r="C8" s="26"/>
      <c r="D8" s="26"/>
      <c r="E8" s="27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</row>
    <row r="9" spans="1:27" s="29" customFormat="1" ht="15.75">
      <c r="A9" s="30" t="s">
        <v>27</v>
      </c>
      <c r="B9" s="31"/>
      <c r="C9" s="31"/>
      <c r="D9" s="31"/>
      <c r="E9" s="32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28"/>
      <c r="AA9" s="28"/>
    </row>
    <row r="10" spans="1:27" s="29" customFormat="1" ht="15.75">
      <c r="A10" s="27" t="s">
        <v>24</v>
      </c>
      <c r="B10" s="26"/>
      <c r="C10" s="26"/>
      <c r="D10" s="26"/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33"/>
      <c r="X10" s="33"/>
      <c r="Y10" s="33"/>
      <c r="Z10" s="28"/>
      <c r="AA10" s="28"/>
    </row>
    <row r="11" spans="1:27" s="29" customFormat="1" ht="15.75">
      <c r="A11" s="27" t="s">
        <v>4</v>
      </c>
      <c r="B11" s="27"/>
      <c r="C11" s="27"/>
      <c r="D11" s="27"/>
      <c r="E11" s="27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28"/>
      <c r="AA11" s="28"/>
    </row>
    <row r="12" spans="1:27" s="29" customFormat="1" ht="20.25" customHeight="1">
      <c r="A12" s="157" t="s">
        <v>28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28"/>
      <c r="AA12" s="28"/>
    </row>
    <row r="13" spans="1:27" s="29" customFormat="1" ht="25.15" customHeight="1">
      <c r="A13" s="164" t="s">
        <v>114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</row>
    <row r="14" spans="1:27" ht="22.9" customHeight="1"/>
    <row r="15" spans="1:27" s="29" customFormat="1" ht="15.75">
      <c r="A15" s="35"/>
      <c r="B15" s="35"/>
      <c r="C15" s="35"/>
      <c r="D15" s="37"/>
      <c r="E15" s="36"/>
      <c r="F15" s="36"/>
      <c r="G15" s="36"/>
      <c r="H15" s="36"/>
      <c r="I15" s="38"/>
      <c r="J15" s="35"/>
      <c r="K15" s="35"/>
      <c r="L15" s="35"/>
      <c r="M15" s="35"/>
      <c r="N15" s="39"/>
      <c r="O15" s="35"/>
      <c r="P15" s="38"/>
      <c r="Q15" s="38"/>
      <c r="R15" s="38"/>
      <c r="S15" s="35"/>
      <c r="T15" s="35"/>
      <c r="U15" s="39"/>
      <c r="V15" s="35"/>
      <c r="W15" s="39"/>
      <c r="X15" s="39"/>
      <c r="Y15" s="36"/>
    </row>
    <row r="16" spans="1:27" s="43" customFormat="1" ht="15.75">
      <c r="A16" s="40"/>
      <c r="B16" s="40"/>
      <c r="C16" s="40"/>
      <c r="D16" s="41"/>
      <c r="E16" s="42"/>
    </row>
    <row r="17" spans="1:27" s="43" customFormat="1" ht="15.75">
      <c r="A17" s="40"/>
      <c r="B17" s="40"/>
      <c r="C17" s="40"/>
      <c r="D17" s="41"/>
      <c r="E17" s="42"/>
    </row>
    <row r="18" spans="1:27" s="43" customFormat="1" ht="15.75">
      <c r="A18" s="40"/>
      <c r="B18" s="40"/>
      <c r="C18" s="40"/>
      <c r="D18" s="41"/>
      <c r="E18" s="42"/>
    </row>
    <row r="19" spans="1:27" s="43" customFormat="1" ht="15.75">
      <c r="A19" s="40"/>
      <c r="B19" s="40"/>
      <c r="C19" s="40"/>
      <c r="D19" s="41"/>
      <c r="E19" s="42"/>
      <c r="I19" s="162" t="s">
        <v>71</v>
      </c>
      <c r="J19" s="163"/>
      <c r="K19" s="163"/>
      <c r="L19" s="163"/>
      <c r="M19" s="163"/>
      <c r="N19" s="163"/>
      <c r="O19" s="163"/>
      <c r="P19" s="162" t="s">
        <v>72</v>
      </c>
      <c r="Q19" s="163"/>
      <c r="R19" s="163"/>
      <c r="S19" s="163"/>
      <c r="T19" s="163"/>
      <c r="U19" s="163"/>
      <c r="V19" s="163"/>
      <c r="W19" s="165" t="s">
        <v>133</v>
      </c>
      <c r="X19" s="165"/>
    </row>
    <row r="20" spans="1:27" s="70" customFormat="1" ht="121.15" customHeight="1">
      <c r="A20" s="68" t="s">
        <v>1</v>
      </c>
      <c r="B20" s="71" t="s">
        <v>23</v>
      </c>
      <c r="C20" s="68" t="s">
        <v>2</v>
      </c>
      <c r="D20" s="99" t="s">
        <v>16</v>
      </c>
      <c r="E20" s="71" t="s">
        <v>17</v>
      </c>
      <c r="F20" s="99" t="s">
        <v>15</v>
      </c>
      <c r="G20" s="99" t="s">
        <v>18</v>
      </c>
      <c r="H20" s="99" t="s">
        <v>6</v>
      </c>
      <c r="I20" s="99" t="s">
        <v>7</v>
      </c>
      <c r="J20" s="99" t="s">
        <v>208</v>
      </c>
      <c r="K20" s="99" t="s">
        <v>209</v>
      </c>
      <c r="L20" s="130" t="s">
        <v>213</v>
      </c>
      <c r="M20" s="130" t="s">
        <v>218</v>
      </c>
      <c r="N20" s="99" t="s">
        <v>0</v>
      </c>
      <c r="O20" s="99" t="s">
        <v>8</v>
      </c>
      <c r="P20" s="99" t="s">
        <v>7</v>
      </c>
      <c r="Q20" s="131" t="s">
        <v>208</v>
      </c>
      <c r="R20" s="131" t="s">
        <v>209</v>
      </c>
      <c r="S20" s="130" t="s">
        <v>213</v>
      </c>
      <c r="T20" s="130" t="s">
        <v>219</v>
      </c>
      <c r="U20" s="99" t="s">
        <v>0</v>
      </c>
      <c r="V20" s="132" t="s">
        <v>8</v>
      </c>
      <c r="W20" s="99" t="s">
        <v>78</v>
      </c>
      <c r="X20" s="99" t="s">
        <v>79</v>
      </c>
      <c r="Y20" s="71" t="s">
        <v>9</v>
      </c>
      <c r="Z20" s="71" t="s">
        <v>36</v>
      </c>
      <c r="AA20" s="71" t="s">
        <v>37</v>
      </c>
    </row>
    <row r="21" spans="1:27" s="42" customFormat="1" ht="15.75">
      <c r="A21" s="159" t="s">
        <v>123</v>
      </c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1"/>
    </row>
    <row r="22" spans="1:27" s="43" customFormat="1" ht="186.75" customHeight="1">
      <c r="A22" s="87" t="s">
        <v>22</v>
      </c>
      <c r="B22" s="96">
        <v>5</v>
      </c>
      <c r="C22" s="44" t="s">
        <v>43</v>
      </c>
      <c r="D22" s="83" t="s">
        <v>74</v>
      </c>
      <c r="E22" s="45" t="s">
        <v>33</v>
      </c>
      <c r="F22" s="105" t="s">
        <v>146</v>
      </c>
      <c r="G22" s="46"/>
      <c r="H22" s="106" t="s">
        <v>145</v>
      </c>
      <c r="I22" s="108">
        <v>11.7</v>
      </c>
      <c r="J22" s="108">
        <f>SUM(I22)*1.05</f>
        <v>12.285</v>
      </c>
      <c r="K22" s="108">
        <f>SUM(J22)*1.05</f>
        <v>12.89925</v>
      </c>
      <c r="L22" s="108">
        <f>SUM(K22)*1.35</f>
        <v>17.413987500000001</v>
      </c>
      <c r="M22" s="108">
        <f t="shared" ref="M22:M23" si="0">SUM(L22)*1.12</f>
        <v>19.503666000000003</v>
      </c>
      <c r="N22" s="108">
        <f>O22-L22</f>
        <v>3.4827975000000002</v>
      </c>
      <c r="O22" s="108">
        <f>L22*1.2</f>
        <v>20.896785000000001</v>
      </c>
      <c r="P22" s="108">
        <v>11.5</v>
      </c>
      <c r="Q22" s="108">
        <f>SUM(P22)*1.05</f>
        <v>12.075000000000001</v>
      </c>
      <c r="R22" s="108">
        <f>SUM(Q22)*1.05</f>
        <v>12.678750000000001</v>
      </c>
      <c r="S22" s="108">
        <f>SUM(R22)*1.35</f>
        <v>17.116312500000003</v>
      </c>
      <c r="T22" s="108">
        <f>SUM(S22)*1.12</f>
        <v>19.170270000000006</v>
      </c>
      <c r="U22" s="108">
        <f>V22-S22</f>
        <v>3.4232624999999999</v>
      </c>
      <c r="V22" s="108">
        <f>S22*1.2</f>
        <v>20.539575000000003</v>
      </c>
      <c r="W22" s="105">
        <v>2</v>
      </c>
      <c r="X22" s="105">
        <v>3</v>
      </c>
      <c r="Y22" s="46"/>
      <c r="Z22" s="109" t="s">
        <v>156</v>
      </c>
      <c r="AA22" s="109" t="s">
        <v>152</v>
      </c>
    </row>
    <row r="23" spans="1:27" s="43" customFormat="1" ht="186.75" customHeight="1">
      <c r="A23" s="87" t="s">
        <v>22</v>
      </c>
      <c r="B23" s="96">
        <v>5</v>
      </c>
      <c r="C23" s="44" t="s">
        <v>45</v>
      </c>
      <c r="D23" s="83" t="s">
        <v>75</v>
      </c>
      <c r="E23" s="45" t="s">
        <v>33</v>
      </c>
      <c r="F23" s="105" t="s">
        <v>147</v>
      </c>
      <c r="G23" s="46"/>
      <c r="H23" s="106" t="s">
        <v>145</v>
      </c>
      <c r="I23" s="108">
        <v>23.4</v>
      </c>
      <c r="J23" s="108">
        <f>SUM(I23)*1.05</f>
        <v>24.57</v>
      </c>
      <c r="K23" s="108">
        <f>SUM(J23)*1.05</f>
        <v>25.798500000000001</v>
      </c>
      <c r="L23" s="108">
        <f>SUM(K23)*1.35</f>
        <v>34.827975000000002</v>
      </c>
      <c r="M23" s="108">
        <f t="shared" si="0"/>
        <v>39.007332000000005</v>
      </c>
      <c r="N23" s="108">
        <f>O23-L23</f>
        <v>6.9655950000000004</v>
      </c>
      <c r="O23" s="108">
        <f>L23*1.2</f>
        <v>41.793570000000003</v>
      </c>
      <c r="P23" s="108">
        <v>23</v>
      </c>
      <c r="Q23" s="108">
        <f>SUM(P23)*1.05</f>
        <v>24.150000000000002</v>
      </c>
      <c r="R23" s="108">
        <f>SUM(Q23)*1.05</f>
        <v>25.357500000000002</v>
      </c>
      <c r="S23" s="108">
        <f>SUM(R23)*1.35</f>
        <v>34.232625000000006</v>
      </c>
      <c r="T23" s="108">
        <f>SUM(S23)*1.12</f>
        <v>38.340540000000011</v>
      </c>
      <c r="U23" s="108">
        <f>V23-S23</f>
        <v>6.8465249999999997</v>
      </c>
      <c r="V23" s="108">
        <f>S23*1.2</f>
        <v>41.079150000000006</v>
      </c>
      <c r="W23" s="105">
        <v>2</v>
      </c>
      <c r="X23" s="105">
        <v>3</v>
      </c>
      <c r="Y23" s="46"/>
      <c r="Z23" s="109" t="s">
        <v>156</v>
      </c>
      <c r="AA23" s="109" t="s">
        <v>152</v>
      </c>
    </row>
    <row r="24" spans="1:27" s="42" customFormat="1" ht="15.75">
      <c r="A24" s="159" t="s">
        <v>122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1"/>
    </row>
    <row r="25" spans="1:27" s="43" customFormat="1" ht="186.75" customHeight="1">
      <c r="A25" s="87" t="s">
        <v>22</v>
      </c>
      <c r="B25" s="96">
        <v>10</v>
      </c>
      <c r="C25" s="44" t="s">
        <v>44</v>
      </c>
      <c r="D25" s="63" t="s">
        <v>39</v>
      </c>
      <c r="E25" s="45" t="s">
        <v>33</v>
      </c>
      <c r="F25" s="105" t="s">
        <v>148</v>
      </c>
      <c r="G25" s="46"/>
      <c r="H25" s="106" t="s">
        <v>145</v>
      </c>
      <c r="I25" s="108">
        <v>12.9</v>
      </c>
      <c r="J25" s="108">
        <f t="shared" ref="J25:J26" si="1">SUM(I25)*1.05</f>
        <v>13.545000000000002</v>
      </c>
      <c r="K25" s="108">
        <f t="shared" ref="K25:K26" si="2">SUM(J25)*1.05</f>
        <v>14.222250000000003</v>
      </c>
      <c r="L25" s="108">
        <f t="shared" ref="L25:L26" si="3">SUM(K25)*1.35</f>
        <v>19.200037500000004</v>
      </c>
      <c r="M25" s="108">
        <f>SUM(L25)*1.12</f>
        <v>21.504042000000005</v>
      </c>
      <c r="N25" s="108">
        <f t="shared" ref="N25:N26" si="4">O25-L25</f>
        <v>3.8400074999999987</v>
      </c>
      <c r="O25" s="108">
        <f t="shared" ref="O25:O26" si="5">L25*1.2</f>
        <v>23.040045000000003</v>
      </c>
      <c r="P25" s="108">
        <v>12.7</v>
      </c>
      <c r="Q25" s="108">
        <f t="shared" ref="Q25:Q26" si="6">SUM(P25)*1.05</f>
        <v>13.334999999999999</v>
      </c>
      <c r="R25" s="108">
        <f t="shared" ref="R25:R26" si="7">SUM(Q25)*1.05</f>
        <v>14.001749999999999</v>
      </c>
      <c r="S25" s="108">
        <f>SUM(R25)*1.35</f>
        <v>18.902362499999999</v>
      </c>
      <c r="T25" s="108">
        <f t="shared" ref="T25:T26" si="8">SUM(S25)*1.12</f>
        <v>21.170646000000001</v>
      </c>
      <c r="U25" s="108">
        <f t="shared" ref="U25:U26" si="9">V25-S25</f>
        <v>3.7804724999999983</v>
      </c>
      <c r="V25" s="108">
        <f t="shared" ref="V25:V26" si="10">S25*1.2</f>
        <v>22.682834999999997</v>
      </c>
      <c r="W25" s="105">
        <v>2</v>
      </c>
      <c r="X25" s="105">
        <v>3</v>
      </c>
      <c r="Y25" s="46"/>
      <c r="Z25" s="109" t="s">
        <v>150</v>
      </c>
      <c r="AA25" s="109" t="s">
        <v>151</v>
      </c>
    </row>
    <row r="26" spans="1:27" s="43" customFormat="1" ht="186.75" customHeight="1">
      <c r="A26" s="87" t="s">
        <v>22</v>
      </c>
      <c r="B26" s="96">
        <v>5</v>
      </c>
      <c r="C26" s="44" t="s">
        <v>46</v>
      </c>
      <c r="D26" s="63" t="s">
        <v>40</v>
      </c>
      <c r="E26" s="45" t="s">
        <v>33</v>
      </c>
      <c r="F26" s="105" t="s">
        <v>149</v>
      </c>
      <c r="G26" s="46"/>
      <c r="H26" s="106" t="s">
        <v>145</v>
      </c>
      <c r="I26" s="108">
        <v>25.8</v>
      </c>
      <c r="J26" s="108">
        <f t="shared" si="1"/>
        <v>27.090000000000003</v>
      </c>
      <c r="K26" s="108">
        <f t="shared" si="2"/>
        <v>28.444500000000005</v>
      </c>
      <c r="L26" s="108">
        <f t="shared" si="3"/>
        <v>38.400075000000008</v>
      </c>
      <c r="M26" s="108">
        <f>SUM(L26)*1.12</f>
        <v>43.008084000000011</v>
      </c>
      <c r="N26" s="108">
        <f t="shared" si="4"/>
        <v>7.6800149999999974</v>
      </c>
      <c r="O26" s="108">
        <f t="shared" si="5"/>
        <v>46.080090000000006</v>
      </c>
      <c r="P26" s="108">
        <v>25.4</v>
      </c>
      <c r="Q26" s="108">
        <f t="shared" si="6"/>
        <v>26.669999999999998</v>
      </c>
      <c r="R26" s="108">
        <f t="shared" si="7"/>
        <v>28.003499999999999</v>
      </c>
      <c r="S26" s="108">
        <f>SUM(R26)*1.35</f>
        <v>37.804724999999998</v>
      </c>
      <c r="T26" s="108">
        <f t="shared" si="8"/>
        <v>42.341292000000003</v>
      </c>
      <c r="U26" s="108">
        <f t="shared" si="9"/>
        <v>7.5609449999999967</v>
      </c>
      <c r="V26" s="108">
        <f t="shared" si="10"/>
        <v>45.365669999999994</v>
      </c>
      <c r="W26" s="105">
        <v>2</v>
      </c>
      <c r="X26" s="105">
        <v>3</v>
      </c>
      <c r="Y26" s="46"/>
      <c r="Z26" s="109" t="s">
        <v>150</v>
      </c>
      <c r="AA26" s="109" t="s">
        <v>151</v>
      </c>
    </row>
    <row r="27" spans="1:27" s="43" customFormat="1" ht="21" customHeight="1" thickBot="1">
      <c r="A27" s="50"/>
      <c r="B27" s="50"/>
      <c r="C27" s="50"/>
      <c r="D27" s="50"/>
      <c r="E27" s="51"/>
      <c r="F27" s="50"/>
      <c r="G27" s="50"/>
      <c r="H27" s="50"/>
      <c r="Y27" s="50"/>
    </row>
    <row r="28" spans="1:27" s="43" customFormat="1" ht="30.75" customHeight="1">
      <c r="A28" s="50"/>
      <c r="B28" s="50"/>
      <c r="C28" s="50"/>
      <c r="D28" s="173" t="s">
        <v>26</v>
      </c>
      <c r="E28" s="174"/>
      <c r="F28" s="52" t="s">
        <v>14</v>
      </c>
      <c r="G28" s="53"/>
      <c r="Y28" s="50"/>
    </row>
    <row r="29" spans="1:27" s="53" customFormat="1" ht="30" customHeight="1">
      <c r="D29" s="175" t="s">
        <v>41</v>
      </c>
      <c r="E29" s="176"/>
      <c r="F29" s="110">
        <v>0.12</v>
      </c>
      <c r="G29" s="54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</row>
    <row r="30" spans="1:27" s="56" customFormat="1" ht="21" customHeight="1">
      <c r="A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</row>
    <row r="31" spans="1:27" s="56" customFormat="1" ht="21" customHeight="1">
      <c r="A31" s="55"/>
      <c r="B31" s="55"/>
      <c r="C31" s="55"/>
      <c r="D31" s="55"/>
      <c r="E31" s="24"/>
      <c r="F31" s="55"/>
      <c r="G31" s="55"/>
      <c r="H31" s="55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55"/>
    </row>
    <row r="32" spans="1:27" s="56" customFormat="1" ht="21" customHeight="1">
      <c r="A32" s="55"/>
      <c r="B32" s="57"/>
      <c r="C32" s="55"/>
      <c r="D32" s="55"/>
      <c r="E32" s="24"/>
      <c r="F32" s="55"/>
      <c r="G32" s="55"/>
      <c r="H32" s="55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55"/>
    </row>
    <row r="33" spans="1:25" s="56" customFormat="1" ht="21" customHeight="1">
      <c r="A33" s="55"/>
      <c r="B33" s="58"/>
      <c r="C33" s="55"/>
      <c r="D33" s="55"/>
      <c r="E33" s="24"/>
      <c r="F33" s="55"/>
      <c r="G33" s="55"/>
      <c r="H33" s="55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55"/>
    </row>
    <row r="34" spans="1:25" s="29" customFormat="1" ht="21" customHeight="1">
      <c r="A34" s="64"/>
      <c r="B34" s="65" t="s">
        <v>153</v>
      </c>
      <c r="C34" s="66"/>
      <c r="D34" s="66"/>
      <c r="E34" s="67"/>
      <c r="F34" s="66"/>
      <c r="G34" s="66"/>
      <c r="H34" s="66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66"/>
    </row>
    <row r="35" spans="1:25" s="56" customFormat="1" ht="21" customHeight="1">
      <c r="A35" s="55"/>
      <c r="B35" s="54"/>
      <c r="C35" s="54"/>
      <c r="D35" s="54"/>
      <c r="E35" s="59"/>
      <c r="F35" s="54"/>
      <c r="G35" s="54"/>
      <c r="H35" s="54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54"/>
    </row>
    <row r="36" spans="1:25" s="56" customFormat="1" ht="42.75" customHeight="1" thickBot="1">
      <c r="A36" s="55"/>
      <c r="C36" s="60"/>
      <c r="D36" s="61"/>
      <c r="E36" s="61"/>
      <c r="F36" s="61"/>
      <c r="G36" s="24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54"/>
    </row>
    <row r="37" spans="1:25" s="56" customFormat="1" ht="123" customHeight="1">
      <c r="A37" s="55"/>
      <c r="B37" s="57"/>
      <c r="C37" s="54"/>
      <c r="D37" s="167" t="s">
        <v>30</v>
      </c>
      <c r="E37" s="168"/>
      <c r="F37" s="168"/>
      <c r="G37" s="62" t="s">
        <v>10</v>
      </c>
      <c r="H37" s="80" t="s">
        <v>11</v>
      </c>
      <c r="I37" s="52" t="s">
        <v>12</v>
      </c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54"/>
    </row>
    <row r="38" spans="1:25" s="29" customFormat="1" ht="15.75">
      <c r="D38" s="171" t="s">
        <v>38</v>
      </c>
      <c r="E38" s="172"/>
      <c r="F38" s="172"/>
      <c r="G38" s="111">
        <v>5</v>
      </c>
      <c r="H38" s="115">
        <v>0</v>
      </c>
      <c r="I38" s="114">
        <v>0.2</v>
      </c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</row>
    <row r="39" spans="1:25" s="56" customFormat="1" ht="20.25" customHeight="1" thickBot="1">
      <c r="D39" s="169" t="s">
        <v>25</v>
      </c>
      <c r="E39" s="170"/>
      <c r="F39" s="170"/>
      <c r="G39" s="112">
        <v>10</v>
      </c>
      <c r="H39" s="116">
        <v>0</v>
      </c>
      <c r="I39" s="113">
        <v>0.2</v>
      </c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25" s="56" customFormat="1" ht="32.25" customHeight="1">
      <c r="A40" s="55"/>
      <c r="B40" s="54"/>
      <c r="C40" s="54"/>
      <c r="D40" s="54"/>
      <c r="E40" s="59"/>
      <c r="F40" s="54"/>
      <c r="G40" s="54"/>
      <c r="H40" s="54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54"/>
    </row>
    <row r="41" spans="1:25" s="56" customFormat="1" ht="15.75">
      <c r="A41" s="55"/>
      <c r="B41" s="24" t="s">
        <v>154</v>
      </c>
      <c r="C41" s="54"/>
      <c r="D41" s="54"/>
      <c r="E41" s="24" t="s">
        <v>13</v>
      </c>
      <c r="F41" s="54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54"/>
    </row>
    <row r="42" spans="1:25" s="3" customFormat="1" ht="37.5">
      <c r="A42" s="6"/>
      <c r="B42" s="24" t="s">
        <v>155</v>
      </c>
      <c r="C42" s="21"/>
      <c r="D42" s="21"/>
      <c r="E42" s="23"/>
      <c r="F42" s="21"/>
      <c r="G42" s="21"/>
      <c r="H42" s="21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21"/>
    </row>
    <row r="43" spans="1:25" s="3" customFormat="1" ht="37.5">
      <c r="A43" s="6"/>
      <c r="B43" s="21"/>
      <c r="C43" s="21"/>
      <c r="D43" s="21"/>
      <c r="E43" s="23"/>
      <c r="F43" s="21"/>
      <c r="G43" s="21"/>
      <c r="H43" s="21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21"/>
    </row>
    <row r="44" spans="1:25" s="3" customFormat="1" ht="37.5">
      <c r="A44" s="6"/>
      <c r="B44" s="21"/>
      <c r="C44" s="21"/>
      <c r="D44" s="21"/>
      <c r="E44" s="23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</row>
    <row r="45" spans="1:25">
      <c r="B45" s="20"/>
      <c r="C45" s="20"/>
      <c r="D45" s="20"/>
      <c r="E45" s="22"/>
      <c r="F45" s="20"/>
      <c r="G45" s="20"/>
      <c r="H45" s="20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20"/>
    </row>
    <row r="46" spans="1:25"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</row>
    <row r="48" spans="1:25"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</row>
    <row r="49" spans="9:24"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</row>
    <row r="50" spans="9:24"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</row>
    <row r="52" spans="9:24"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</row>
    <row r="53" spans="9:24"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</row>
    <row r="55" spans="9:24"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</row>
    <row r="56" spans="9:24"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</row>
    <row r="57" spans="9:24"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9:24"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60" spans="9:24"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</row>
    <row r="61" spans="9:24"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</row>
    <row r="62" spans="9:24"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</row>
    <row r="63" spans="9:24"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</row>
    <row r="64" spans="9:24"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</row>
    <row r="65" spans="9:24"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</row>
    <row r="66" spans="9:24">
      <c r="I66" s="61"/>
      <c r="J66" s="56"/>
      <c r="K66" s="56"/>
      <c r="L66" s="56"/>
      <c r="M66" s="56"/>
      <c r="N66" s="61"/>
      <c r="O66" s="56"/>
      <c r="P66" s="61"/>
      <c r="Q66" s="61"/>
      <c r="R66" s="61"/>
      <c r="S66" s="56"/>
      <c r="T66" s="56"/>
      <c r="U66" s="61"/>
      <c r="V66" s="56"/>
      <c r="W66" s="54"/>
      <c r="X66" s="54"/>
    </row>
    <row r="67" spans="9:24">
      <c r="I67" s="81"/>
      <c r="J67" s="24"/>
      <c r="K67" s="24"/>
      <c r="L67" s="24"/>
      <c r="M67" s="24"/>
      <c r="N67" s="81"/>
      <c r="O67" s="24"/>
      <c r="P67" s="56"/>
      <c r="Q67" s="56"/>
      <c r="R67" s="56"/>
      <c r="S67" s="24"/>
      <c r="T67" s="24"/>
      <c r="U67" s="56"/>
      <c r="V67" s="24"/>
      <c r="W67" s="54"/>
      <c r="X67" s="54"/>
    </row>
    <row r="68" spans="9:24">
      <c r="I68" s="66"/>
      <c r="J68" s="29"/>
      <c r="K68" s="29"/>
      <c r="L68" s="29"/>
      <c r="M68" s="29"/>
      <c r="N68" s="66"/>
      <c r="O68" s="29"/>
      <c r="P68" s="29"/>
      <c r="Q68" s="29"/>
      <c r="R68" s="29"/>
      <c r="S68" s="29"/>
      <c r="T68" s="29"/>
      <c r="U68" s="66"/>
      <c r="V68" s="29"/>
      <c r="W68" s="29"/>
      <c r="X68" s="29"/>
    </row>
    <row r="69" spans="9:24">
      <c r="I69" s="54"/>
      <c r="J69" s="56"/>
      <c r="K69" s="56"/>
      <c r="L69" s="56"/>
      <c r="M69" s="56"/>
      <c r="N69" s="54"/>
      <c r="O69" s="56"/>
      <c r="P69" s="56"/>
      <c r="Q69" s="56"/>
      <c r="R69" s="56"/>
      <c r="S69" s="56"/>
      <c r="T69" s="56"/>
      <c r="U69" s="54"/>
      <c r="V69" s="56"/>
      <c r="W69" s="56"/>
      <c r="X69" s="56"/>
    </row>
    <row r="70" spans="9:24"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</row>
    <row r="71" spans="9:24"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</row>
    <row r="72" spans="9:24"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</row>
  </sheetData>
  <mergeCells count="17">
    <mergeCell ref="A24:AA24"/>
    <mergeCell ref="D37:F37"/>
    <mergeCell ref="D39:F39"/>
    <mergeCell ref="D38:F38"/>
    <mergeCell ref="D28:E28"/>
    <mergeCell ref="D29:E29"/>
    <mergeCell ref="B1:Y1"/>
    <mergeCell ref="B2:Y2"/>
    <mergeCell ref="B4:Y4"/>
    <mergeCell ref="A12:Y12"/>
    <mergeCell ref="A21:AA21"/>
    <mergeCell ref="B5:Y5"/>
    <mergeCell ref="I19:O19"/>
    <mergeCell ref="P19:V19"/>
    <mergeCell ref="A13:AA13"/>
    <mergeCell ref="W19:X19"/>
    <mergeCell ref="A6:AA6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8" scale="47" orientation="landscape" r:id="rId1"/>
  <headerFooter alignWithMargins="0">
    <oddHeader xml:space="preserve">&amp;R&amp;14&amp;K04+000Annexe 1 A.E. Papier </oddHeader>
    <oddFooter>&amp;L&amp;P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3"/>
  <sheetViews>
    <sheetView topLeftCell="G1" zoomScale="75" zoomScaleNormal="75" workbookViewId="0">
      <selection activeCell="U24" sqref="U24"/>
    </sheetView>
  </sheetViews>
  <sheetFormatPr baseColWidth="10" defaultRowHeight="39"/>
  <cols>
    <col min="1" max="1" width="15" style="75" customWidth="1"/>
    <col min="2" max="2" width="13.42578125" style="76" customWidth="1"/>
    <col min="3" max="3" width="12.7109375" style="76" customWidth="1"/>
    <col min="4" max="4" width="40.7109375" style="5" customWidth="1"/>
    <col min="5" max="5" width="35.85546875" style="1" customWidth="1"/>
    <col min="6" max="6" width="40.7109375" customWidth="1"/>
    <col min="7" max="7" width="16.28515625" customWidth="1"/>
    <col min="8" max="8" width="25.7109375" customWidth="1"/>
    <col min="9" max="9" width="19.85546875" bestFit="1" customWidth="1"/>
    <col min="10" max="13" width="19.85546875" customWidth="1"/>
    <col min="14" max="17" width="12.7109375" customWidth="1"/>
    <col min="18" max="19" width="19.85546875" customWidth="1"/>
    <col min="20" max="20" width="12.7109375" customWidth="1"/>
    <col min="21" max="22" width="16.140625" customWidth="1"/>
    <col min="23" max="23" width="25.7109375" customWidth="1"/>
    <col min="24" max="24" width="23.85546875" bestFit="1" customWidth="1"/>
    <col min="25" max="25" width="30.7109375" bestFit="1" customWidth="1"/>
  </cols>
  <sheetData>
    <row r="1" spans="1:25" s="14" customFormat="1" ht="26.25">
      <c r="A1" s="13"/>
      <c r="B1" s="153" t="s">
        <v>5</v>
      </c>
      <c r="C1" s="153"/>
      <c r="D1" s="153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</row>
    <row r="2" spans="1:25" s="14" customFormat="1" ht="26.25">
      <c r="A2" s="13"/>
      <c r="B2" s="153"/>
      <c r="C2" s="153"/>
      <c r="D2" s="153"/>
      <c r="E2" s="153"/>
      <c r="F2" s="153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</row>
    <row r="3" spans="1:25" s="14" customFormat="1" ht="26.25">
      <c r="A3" s="13"/>
      <c r="B3" s="15"/>
      <c r="C3" s="15"/>
      <c r="D3" s="16"/>
      <c r="E3" s="15"/>
      <c r="F3" s="15"/>
      <c r="G3" s="17"/>
      <c r="H3" s="17"/>
      <c r="I3" s="18"/>
      <c r="J3" s="18"/>
      <c r="K3" s="18"/>
      <c r="L3" s="18"/>
      <c r="M3" s="18"/>
      <c r="N3" s="13"/>
      <c r="O3" s="18"/>
      <c r="P3" s="18"/>
      <c r="Q3" s="18"/>
      <c r="R3" s="18"/>
      <c r="S3" s="18"/>
      <c r="T3" s="13"/>
      <c r="U3" s="19"/>
      <c r="V3" s="19"/>
      <c r="W3" s="17"/>
    </row>
    <row r="4" spans="1:25" s="14" customFormat="1" ht="26.25">
      <c r="A4" s="13"/>
      <c r="B4" s="155" t="s">
        <v>73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</row>
    <row r="5" spans="1:25" s="2" customFormat="1" ht="26.25">
      <c r="A5" s="8"/>
      <c r="B5" s="155" t="s">
        <v>80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</row>
    <row r="6" spans="1:25" s="2" customFormat="1" ht="33.75">
      <c r="A6" s="166" t="s">
        <v>185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</row>
    <row r="7" spans="1:25" s="2" customFormat="1" ht="15">
      <c r="A7" s="8"/>
      <c r="B7" s="9"/>
      <c r="C7" s="9"/>
      <c r="D7" s="10"/>
      <c r="E7" s="11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</row>
    <row r="8" spans="1:25" s="2" customFormat="1" ht="15">
      <c r="A8" s="8"/>
      <c r="B8" s="9"/>
      <c r="C8" s="9"/>
      <c r="D8" s="10"/>
      <c r="E8" s="1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spans="1:25" s="29" customFormat="1" ht="15.75">
      <c r="A9" s="25" t="s">
        <v>3</v>
      </c>
      <c r="B9" s="26"/>
      <c r="C9" s="26"/>
      <c r="D9" s="26"/>
      <c r="E9" s="27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33"/>
      <c r="Y9" s="33"/>
    </row>
    <row r="10" spans="1:25" s="29" customFormat="1" ht="15.75">
      <c r="A10" s="30" t="s">
        <v>27</v>
      </c>
      <c r="B10" s="31"/>
      <c r="C10" s="31"/>
      <c r="D10" s="3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</row>
    <row r="11" spans="1:25" s="29" customFormat="1" ht="15.75">
      <c r="A11" s="27" t="s">
        <v>24</v>
      </c>
      <c r="B11" s="26"/>
      <c r="C11" s="26"/>
      <c r="D11" s="26"/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33"/>
      <c r="V11" s="33"/>
      <c r="W11" s="33"/>
      <c r="X11" s="33"/>
      <c r="Y11" s="33"/>
    </row>
    <row r="12" spans="1:25" s="29" customFormat="1" ht="15.75">
      <c r="A12" s="27" t="s">
        <v>4</v>
      </c>
      <c r="B12" s="27"/>
      <c r="C12" s="27"/>
      <c r="D12" s="27"/>
      <c r="E12" s="27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3"/>
      <c r="Y12" s="33"/>
    </row>
    <row r="13" spans="1:25" s="29" customFormat="1" ht="20.25" customHeight="1">
      <c r="A13" s="157" t="s">
        <v>28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33"/>
      <c r="Y13" s="33"/>
    </row>
    <row r="14" spans="1:25" s="29" customFormat="1" ht="20.25" customHeight="1">
      <c r="A14" s="157" t="s">
        <v>100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95"/>
      <c r="Y14" s="95"/>
    </row>
    <row r="15" spans="1:25" s="29" customFormat="1" ht="25.15" customHeight="1">
      <c r="A15" s="164" t="s">
        <v>113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</row>
    <row r="16" spans="1:25" s="29" customFormat="1" ht="33" customHeight="1">
      <c r="A16" s="164" t="s">
        <v>121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</row>
    <row r="17" spans="1:25" s="43" customFormat="1" ht="15.75">
      <c r="A17" s="69"/>
      <c r="B17" s="70"/>
      <c r="C17" s="70"/>
      <c r="D17" s="41"/>
      <c r="E17" s="42"/>
    </row>
    <row r="18" spans="1:25" s="43" customFormat="1" ht="15.75">
      <c r="A18" s="69"/>
      <c r="B18" s="70"/>
      <c r="C18" s="70"/>
      <c r="D18" s="41"/>
      <c r="E18" s="42"/>
    </row>
    <row r="19" spans="1:25" s="43" customFormat="1" ht="15.75">
      <c r="A19" s="69"/>
      <c r="B19" s="70"/>
      <c r="C19" s="70"/>
      <c r="D19" s="41"/>
      <c r="E19" s="42"/>
    </row>
    <row r="20" spans="1:25" s="43" customFormat="1" ht="31.15" customHeight="1">
      <c r="A20" s="69"/>
      <c r="B20" s="70"/>
      <c r="C20" s="70"/>
      <c r="D20" s="41"/>
      <c r="E20" s="42"/>
      <c r="I20" s="162" t="s">
        <v>71</v>
      </c>
      <c r="J20" s="163"/>
      <c r="K20" s="163"/>
      <c r="L20" s="163"/>
      <c r="M20" s="163"/>
      <c r="N20" s="163"/>
      <c r="O20" s="162" t="s">
        <v>72</v>
      </c>
      <c r="P20" s="163"/>
      <c r="Q20" s="163"/>
      <c r="R20" s="163"/>
      <c r="S20" s="163"/>
      <c r="T20" s="163"/>
      <c r="U20" s="165" t="s">
        <v>133</v>
      </c>
      <c r="V20" s="165"/>
    </row>
    <row r="21" spans="1:25" s="70" customFormat="1" ht="114.6" customHeight="1">
      <c r="A21" s="68" t="s">
        <v>1</v>
      </c>
      <c r="B21" s="71" t="s">
        <v>42</v>
      </c>
      <c r="C21" s="68" t="s">
        <v>2</v>
      </c>
      <c r="D21" s="99" t="s">
        <v>16</v>
      </c>
      <c r="E21" s="71" t="s">
        <v>17</v>
      </c>
      <c r="F21" s="99" t="s">
        <v>15</v>
      </c>
      <c r="G21" s="99" t="s">
        <v>18</v>
      </c>
      <c r="H21" s="99" t="s">
        <v>6</v>
      </c>
      <c r="I21" s="99" t="s">
        <v>7</v>
      </c>
      <c r="J21" s="99" t="s">
        <v>208</v>
      </c>
      <c r="K21" s="99" t="s">
        <v>210</v>
      </c>
      <c r="L21" s="130" t="s">
        <v>217</v>
      </c>
      <c r="M21" s="130" t="s">
        <v>220</v>
      </c>
      <c r="N21" s="99" t="s">
        <v>8</v>
      </c>
      <c r="O21" s="99" t="s">
        <v>7</v>
      </c>
      <c r="P21" s="129" t="s">
        <v>208</v>
      </c>
      <c r="Q21" s="129" t="s">
        <v>210</v>
      </c>
      <c r="R21" s="130" t="s">
        <v>217</v>
      </c>
      <c r="S21" s="130" t="s">
        <v>220</v>
      </c>
      <c r="T21" s="132" t="s">
        <v>8</v>
      </c>
      <c r="U21" s="99" t="s">
        <v>78</v>
      </c>
      <c r="V21" s="99" t="s">
        <v>79</v>
      </c>
      <c r="W21" s="71" t="s">
        <v>9</v>
      </c>
      <c r="X21" s="71" t="s">
        <v>36</v>
      </c>
      <c r="Y21" s="71" t="s">
        <v>37</v>
      </c>
    </row>
    <row r="22" spans="1:25" s="43" customFormat="1" ht="15.75">
      <c r="A22" s="177" t="s">
        <v>96</v>
      </c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</row>
    <row r="23" spans="1:25" s="43" customFormat="1" ht="186.75" customHeight="1">
      <c r="A23" s="72"/>
      <c r="B23" s="74"/>
      <c r="C23" s="68" t="s">
        <v>85</v>
      </c>
      <c r="D23" s="79" t="s">
        <v>115</v>
      </c>
      <c r="E23" s="45" t="s">
        <v>33</v>
      </c>
      <c r="F23" s="105" t="s">
        <v>158</v>
      </c>
      <c r="G23" s="105">
        <v>8</v>
      </c>
      <c r="H23" s="106" t="s">
        <v>157</v>
      </c>
      <c r="I23" s="108">
        <v>16.899999999999999</v>
      </c>
      <c r="J23" s="108">
        <f>SUM(I23)*1.05</f>
        <v>17.745000000000001</v>
      </c>
      <c r="K23" s="108">
        <f>SUM(J23)*1.05</f>
        <v>18.632250000000003</v>
      </c>
      <c r="L23" s="108">
        <f>SUM(K23)*1.25</f>
        <v>23.290312500000002</v>
      </c>
      <c r="M23" s="108">
        <f>SUM(L23)*1.08</f>
        <v>25.153537500000006</v>
      </c>
      <c r="N23" s="108">
        <f>L23*1.2</f>
        <v>27.948375000000002</v>
      </c>
      <c r="O23" s="108">
        <v>16.7</v>
      </c>
      <c r="P23" s="108">
        <f>SUM(O23)*1.05</f>
        <v>17.535</v>
      </c>
      <c r="Q23" s="108">
        <f>SUM(P23)*1.05</f>
        <v>18.411750000000001</v>
      </c>
      <c r="R23" s="108">
        <f>SUM(Q23)*1.25</f>
        <v>23.014687500000001</v>
      </c>
      <c r="S23" s="108">
        <f t="shared" ref="S23" si="0">SUM(R23)*1.08</f>
        <v>24.855862500000004</v>
      </c>
      <c r="T23" s="108">
        <f>R23*1.2</f>
        <v>27.617625</v>
      </c>
      <c r="U23" s="105">
        <v>2</v>
      </c>
      <c r="V23" s="105">
        <v>3</v>
      </c>
      <c r="W23" s="46"/>
      <c r="X23" s="109" t="s">
        <v>177</v>
      </c>
      <c r="Y23" s="109" t="s">
        <v>178</v>
      </c>
    </row>
    <row r="24" spans="1:25" s="43" customFormat="1" ht="141.75" customHeight="1">
      <c r="A24" s="72"/>
      <c r="B24" s="74"/>
      <c r="C24" s="68" t="s">
        <v>86</v>
      </c>
      <c r="D24" s="79" t="s">
        <v>116</v>
      </c>
      <c r="E24" s="45" t="s">
        <v>33</v>
      </c>
      <c r="F24" s="106" t="s">
        <v>159</v>
      </c>
      <c r="G24" s="106" t="s">
        <v>166</v>
      </c>
      <c r="H24" s="106" t="s">
        <v>157</v>
      </c>
      <c r="I24" s="117" t="s">
        <v>167</v>
      </c>
      <c r="J24" s="117" t="s">
        <v>206</v>
      </c>
      <c r="K24" s="117" t="s">
        <v>211</v>
      </c>
      <c r="L24" s="117" t="s">
        <v>215</v>
      </c>
      <c r="M24" s="117" t="s">
        <v>221</v>
      </c>
      <c r="N24" s="117" t="s">
        <v>222</v>
      </c>
      <c r="O24" s="117" t="s">
        <v>168</v>
      </c>
      <c r="P24" s="117" t="s">
        <v>207</v>
      </c>
      <c r="Q24" s="117" t="s">
        <v>212</v>
      </c>
      <c r="R24" s="117" t="s">
        <v>216</v>
      </c>
      <c r="S24" s="117" t="s">
        <v>223</v>
      </c>
      <c r="T24" s="117" t="s">
        <v>214</v>
      </c>
      <c r="U24" s="105">
        <v>2</v>
      </c>
      <c r="V24" s="105">
        <v>3</v>
      </c>
      <c r="W24" s="46"/>
      <c r="X24" s="109" t="s">
        <v>177</v>
      </c>
      <c r="Y24" s="109" t="s">
        <v>178</v>
      </c>
    </row>
    <row r="25" spans="1:25" s="43" customFormat="1" ht="15.75">
      <c r="A25" s="177" t="s">
        <v>77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</row>
    <row r="26" spans="1:25" s="43" customFormat="1" ht="186.75" customHeight="1">
      <c r="A26" s="72"/>
      <c r="B26" s="73"/>
      <c r="C26" s="44" t="s">
        <v>47</v>
      </c>
      <c r="D26" s="47" t="s">
        <v>31</v>
      </c>
      <c r="E26" s="45" t="s">
        <v>33</v>
      </c>
      <c r="F26" s="105" t="s">
        <v>158</v>
      </c>
      <c r="G26" s="105">
        <v>8</v>
      </c>
      <c r="H26" s="106" t="s">
        <v>157</v>
      </c>
      <c r="I26" s="108">
        <v>16.899999999999999</v>
      </c>
      <c r="J26" s="108">
        <f t="shared" ref="J26:J31" si="1">SUM(I26)*1.05</f>
        <v>17.745000000000001</v>
      </c>
      <c r="K26" s="108">
        <f t="shared" ref="K26:K31" si="2">SUM(J26)*1.05</f>
        <v>18.632250000000003</v>
      </c>
      <c r="L26" s="108">
        <f>SUM(K26)*1.25</f>
        <v>23.290312500000002</v>
      </c>
      <c r="M26" s="108">
        <f t="shared" ref="M26:M31" si="3">SUM(L26)*1.08</f>
        <v>25.153537500000006</v>
      </c>
      <c r="N26" s="108">
        <f t="shared" ref="N26:N31" si="4">L26*1.2</f>
        <v>27.948375000000002</v>
      </c>
      <c r="O26" s="108">
        <v>16.7</v>
      </c>
      <c r="P26" s="108">
        <f t="shared" ref="P26:P31" si="5">SUM(O26)*1.05</f>
        <v>17.535</v>
      </c>
      <c r="Q26" s="108">
        <f t="shared" ref="Q26:Q31" si="6">SUM(P26)*1.05</f>
        <v>18.411750000000001</v>
      </c>
      <c r="R26" s="108">
        <f t="shared" ref="R26:R31" si="7">SUM(Q26)*1.25</f>
        <v>23.014687500000001</v>
      </c>
      <c r="S26" s="108">
        <f t="shared" ref="S26:S31" si="8">SUM(R26)*1.08</f>
        <v>24.855862500000004</v>
      </c>
      <c r="T26" s="108">
        <f t="shared" ref="T26:T31" si="9">R26*1.2</f>
        <v>27.617625</v>
      </c>
      <c r="U26" s="105">
        <v>2</v>
      </c>
      <c r="V26" s="105">
        <v>3</v>
      </c>
      <c r="W26" s="46"/>
      <c r="X26" s="109" t="s">
        <v>177</v>
      </c>
      <c r="Y26" s="109" t="s">
        <v>178</v>
      </c>
    </row>
    <row r="27" spans="1:25" s="43" customFormat="1" ht="141.75" customHeight="1">
      <c r="A27" s="72"/>
      <c r="B27" s="73"/>
      <c r="C27" s="44" t="s">
        <v>48</v>
      </c>
      <c r="D27" s="47" t="s">
        <v>82</v>
      </c>
      <c r="E27" s="45" t="s">
        <v>33</v>
      </c>
      <c r="F27" s="105" t="s">
        <v>160</v>
      </c>
      <c r="G27" s="105">
        <v>12</v>
      </c>
      <c r="H27" s="106" t="s">
        <v>157</v>
      </c>
      <c r="I27" s="108">
        <v>20.149999999999999</v>
      </c>
      <c r="J27" s="108">
        <f t="shared" si="1"/>
        <v>21.157499999999999</v>
      </c>
      <c r="K27" s="108">
        <f t="shared" si="2"/>
        <v>22.215374999999998</v>
      </c>
      <c r="L27" s="108">
        <f t="shared" ref="L27:L31" si="10">SUM(K27)*1.25</f>
        <v>27.769218749999997</v>
      </c>
      <c r="M27" s="108">
        <f t="shared" si="3"/>
        <v>29.990756249999997</v>
      </c>
      <c r="N27" s="108">
        <f t="shared" si="4"/>
        <v>33.323062499999992</v>
      </c>
      <c r="O27" s="108">
        <v>19.95</v>
      </c>
      <c r="P27" s="108">
        <f t="shared" si="5"/>
        <v>20.947500000000002</v>
      </c>
      <c r="Q27" s="108">
        <f t="shared" si="6"/>
        <v>21.994875000000004</v>
      </c>
      <c r="R27" s="108">
        <f t="shared" si="7"/>
        <v>27.493593750000006</v>
      </c>
      <c r="S27" s="108">
        <f t="shared" si="8"/>
        <v>29.693081250000009</v>
      </c>
      <c r="T27" s="108">
        <f t="shared" si="9"/>
        <v>32.992312500000004</v>
      </c>
      <c r="U27" s="105">
        <v>2</v>
      </c>
      <c r="V27" s="105">
        <v>3</v>
      </c>
      <c r="W27" s="46"/>
      <c r="X27" s="109" t="s">
        <v>177</v>
      </c>
      <c r="Y27" s="109" t="s">
        <v>178</v>
      </c>
    </row>
    <row r="28" spans="1:25" s="43" customFormat="1" ht="141.75" customHeight="1">
      <c r="A28" s="72"/>
      <c r="B28" s="73"/>
      <c r="C28" s="44" t="s">
        <v>49</v>
      </c>
      <c r="D28" s="47" t="s">
        <v>81</v>
      </c>
      <c r="E28" s="45" t="s">
        <v>33</v>
      </c>
      <c r="F28" s="105" t="s">
        <v>161</v>
      </c>
      <c r="G28" s="105">
        <v>9</v>
      </c>
      <c r="H28" s="106" t="s">
        <v>157</v>
      </c>
      <c r="I28" s="108">
        <v>18.149999999999999</v>
      </c>
      <c r="J28" s="108">
        <f t="shared" si="1"/>
        <v>19.057500000000001</v>
      </c>
      <c r="K28" s="108">
        <f t="shared" si="2"/>
        <v>20.010375000000003</v>
      </c>
      <c r="L28" s="108">
        <f t="shared" si="10"/>
        <v>25.012968750000006</v>
      </c>
      <c r="M28" s="108">
        <f t="shared" si="3"/>
        <v>27.014006250000008</v>
      </c>
      <c r="N28" s="108">
        <f t="shared" si="4"/>
        <v>30.015562500000005</v>
      </c>
      <c r="O28" s="108">
        <v>17.95</v>
      </c>
      <c r="P28" s="108">
        <f t="shared" si="5"/>
        <v>18.8475</v>
      </c>
      <c r="Q28" s="108">
        <f t="shared" si="6"/>
        <v>19.789875000000002</v>
      </c>
      <c r="R28" s="108">
        <f t="shared" si="7"/>
        <v>24.737343750000001</v>
      </c>
      <c r="S28" s="108">
        <f t="shared" si="8"/>
        <v>26.716331250000003</v>
      </c>
      <c r="T28" s="108">
        <f t="shared" si="9"/>
        <v>29.6848125</v>
      </c>
      <c r="U28" s="105">
        <v>2</v>
      </c>
      <c r="V28" s="105">
        <v>3</v>
      </c>
      <c r="W28" s="46"/>
      <c r="X28" s="109" t="s">
        <v>177</v>
      </c>
      <c r="Y28" s="109" t="s">
        <v>178</v>
      </c>
    </row>
    <row r="29" spans="1:25" s="43" customFormat="1" ht="141.75" customHeight="1">
      <c r="A29" s="77"/>
      <c r="B29" s="78"/>
      <c r="C29" s="44" t="s">
        <v>50</v>
      </c>
      <c r="D29" s="47" t="s">
        <v>32</v>
      </c>
      <c r="E29" s="45" t="s">
        <v>33</v>
      </c>
      <c r="F29" s="105" t="s">
        <v>158</v>
      </c>
      <c r="G29" s="105">
        <v>8</v>
      </c>
      <c r="H29" s="106" t="s">
        <v>157</v>
      </c>
      <c r="I29" s="108">
        <v>33.799999999999997</v>
      </c>
      <c r="J29" s="108">
        <f t="shared" si="1"/>
        <v>35.49</v>
      </c>
      <c r="K29" s="108">
        <f t="shared" si="2"/>
        <v>37.264500000000005</v>
      </c>
      <c r="L29" s="108">
        <f t="shared" si="10"/>
        <v>46.580625000000005</v>
      </c>
      <c r="M29" s="108">
        <f t="shared" si="3"/>
        <v>50.307075000000012</v>
      </c>
      <c r="N29" s="108">
        <f t="shared" si="4"/>
        <v>55.896750000000004</v>
      </c>
      <c r="O29" s="108">
        <v>33.4</v>
      </c>
      <c r="P29" s="108">
        <f t="shared" si="5"/>
        <v>35.07</v>
      </c>
      <c r="Q29" s="108">
        <f t="shared" si="6"/>
        <v>36.823500000000003</v>
      </c>
      <c r="R29" s="108">
        <f t="shared" si="7"/>
        <v>46.029375000000002</v>
      </c>
      <c r="S29" s="108">
        <f t="shared" si="8"/>
        <v>49.711725000000008</v>
      </c>
      <c r="T29" s="108">
        <f t="shared" si="9"/>
        <v>55.235250000000001</v>
      </c>
      <c r="U29" s="105">
        <v>2</v>
      </c>
      <c r="V29" s="105">
        <v>3</v>
      </c>
      <c r="W29" s="46"/>
      <c r="X29" s="109" t="s">
        <v>177</v>
      </c>
      <c r="Y29" s="109" t="s">
        <v>178</v>
      </c>
    </row>
    <row r="30" spans="1:25" s="43" customFormat="1" ht="141.75" customHeight="1">
      <c r="A30" s="72"/>
      <c r="B30" s="73"/>
      <c r="C30" s="44" t="s">
        <v>51</v>
      </c>
      <c r="D30" s="47" t="s">
        <v>83</v>
      </c>
      <c r="E30" s="45" t="s">
        <v>33</v>
      </c>
      <c r="F30" s="105" t="s">
        <v>160</v>
      </c>
      <c r="G30" s="105">
        <v>12</v>
      </c>
      <c r="H30" s="106" t="s">
        <v>157</v>
      </c>
      <c r="I30" s="108">
        <v>40.299999999999997</v>
      </c>
      <c r="J30" s="108">
        <f t="shared" si="1"/>
        <v>42.314999999999998</v>
      </c>
      <c r="K30" s="108">
        <f t="shared" si="2"/>
        <v>44.430749999999996</v>
      </c>
      <c r="L30" s="108">
        <f t="shared" si="10"/>
        <v>55.538437499999993</v>
      </c>
      <c r="M30" s="108">
        <f t="shared" si="3"/>
        <v>59.981512499999994</v>
      </c>
      <c r="N30" s="108">
        <f t="shared" si="4"/>
        <v>66.646124999999984</v>
      </c>
      <c r="O30" s="108">
        <v>39.9</v>
      </c>
      <c r="P30" s="108">
        <f t="shared" si="5"/>
        <v>41.895000000000003</v>
      </c>
      <c r="Q30" s="108">
        <f t="shared" si="6"/>
        <v>43.989750000000008</v>
      </c>
      <c r="R30" s="108">
        <f t="shared" si="7"/>
        <v>54.987187500000012</v>
      </c>
      <c r="S30" s="108">
        <f t="shared" si="8"/>
        <v>59.386162500000019</v>
      </c>
      <c r="T30" s="108">
        <f t="shared" si="9"/>
        <v>65.984625000000008</v>
      </c>
      <c r="U30" s="105">
        <v>2</v>
      </c>
      <c r="V30" s="105">
        <v>3</v>
      </c>
      <c r="W30" s="46"/>
      <c r="X30" s="109" t="s">
        <v>177</v>
      </c>
      <c r="Y30" s="109" t="s">
        <v>178</v>
      </c>
    </row>
    <row r="31" spans="1:25" s="43" customFormat="1" ht="141.75" customHeight="1">
      <c r="A31" s="87" t="s">
        <v>22</v>
      </c>
      <c r="B31" s="68">
        <v>1</v>
      </c>
      <c r="C31" s="44" t="s">
        <v>52</v>
      </c>
      <c r="D31" s="47" t="s">
        <v>84</v>
      </c>
      <c r="E31" s="45" t="s">
        <v>33</v>
      </c>
      <c r="F31" s="105" t="s">
        <v>161</v>
      </c>
      <c r="G31" s="105">
        <v>9</v>
      </c>
      <c r="H31" s="106" t="s">
        <v>157</v>
      </c>
      <c r="I31" s="108">
        <v>36.299999999999997</v>
      </c>
      <c r="J31" s="108">
        <f t="shared" si="1"/>
        <v>38.115000000000002</v>
      </c>
      <c r="K31" s="108">
        <f t="shared" si="2"/>
        <v>40.020750000000007</v>
      </c>
      <c r="L31" s="108">
        <f t="shared" si="10"/>
        <v>50.025937500000012</v>
      </c>
      <c r="M31" s="108">
        <f t="shared" si="3"/>
        <v>54.028012500000017</v>
      </c>
      <c r="N31" s="108">
        <f t="shared" si="4"/>
        <v>60.03112500000001</v>
      </c>
      <c r="O31" s="108">
        <v>35.9</v>
      </c>
      <c r="P31" s="108">
        <f t="shared" si="5"/>
        <v>37.695</v>
      </c>
      <c r="Q31" s="108">
        <f t="shared" si="6"/>
        <v>39.579750000000004</v>
      </c>
      <c r="R31" s="108">
        <f t="shared" si="7"/>
        <v>49.474687500000002</v>
      </c>
      <c r="S31" s="108">
        <f t="shared" si="8"/>
        <v>53.432662500000006</v>
      </c>
      <c r="T31" s="108">
        <f t="shared" si="9"/>
        <v>59.369624999999999</v>
      </c>
      <c r="U31" s="105">
        <v>2</v>
      </c>
      <c r="V31" s="105">
        <v>3</v>
      </c>
      <c r="W31" s="46"/>
      <c r="X31" s="109" t="s">
        <v>177</v>
      </c>
      <c r="Y31" s="109" t="s">
        <v>178</v>
      </c>
    </row>
    <row r="32" spans="1:25" s="43" customFormat="1" ht="15.75">
      <c r="A32" s="177" t="s">
        <v>194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</row>
    <row r="33" spans="1:25" s="43" customFormat="1" ht="141.75" customHeight="1">
      <c r="A33" s="68"/>
      <c r="B33" s="68"/>
      <c r="C33" s="68" t="s">
        <v>192</v>
      </c>
      <c r="D33" s="47" t="s">
        <v>186</v>
      </c>
      <c r="E33" s="45" t="s">
        <v>191</v>
      </c>
      <c r="F33" s="105" t="s">
        <v>190</v>
      </c>
      <c r="G33" s="105"/>
      <c r="H33" s="106" t="s">
        <v>165</v>
      </c>
      <c r="I33" s="108">
        <v>29.2</v>
      </c>
      <c r="J33" s="108">
        <f t="shared" ref="J33:J37" si="11">SUM(I33)*1.05</f>
        <v>30.66</v>
      </c>
      <c r="K33" s="108">
        <f t="shared" ref="K33:K37" si="12">SUM(J33)*1.05</f>
        <v>32.193000000000005</v>
      </c>
      <c r="L33" s="108">
        <f t="shared" ref="L33:L37" si="13">SUM(K33)*1.25</f>
        <v>40.241250000000008</v>
      </c>
      <c r="M33" s="108">
        <f t="shared" ref="M33:M37" si="14">SUM(L33)*1.08</f>
        <v>43.460550000000012</v>
      </c>
      <c r="N33" s="108">
        <f t="shared" ref="N33:N37" si="15">L33*1.2</f>
        <v>48.289500000000011</v>
      </c>
      <c r="O33" s="108">
        <v>4.38</v>
      </c>
      <c r="P33" s="108">
        <f t="shared" ref="P33:P37" si="16">SUM(O33)*1.05</f>
        <v>4.5990000000000002</v>
      </c>
      <c r="Q33" s="108">
        <f t="shared" ref="Q33:Q37" si="17">SUM(P33)*1.05</f>
        <v>4.8289500000000007</v>
      </c>
      <c r="R33" s="108">
        <f t="shared" ref="R33:R37" si="18">SUM(Q33)*1.25</f>
        <v>6.0361875000000005</v>
      </c>
      <c r="S33" s="108">
        <f t="shared" ref="S33:S37" si="19">SUM(R33)*1.08</f>
        <v>6.5190825000000006</v>
      </c>
      <c r="T33" s="108">
        <f t="shared" ref="T33:T37" si="20">R33*1.2</f>
        <v>7.2434250000000002</v>
      </c>
      <c r="U33" s="106">
        <v>2</v>
      </c>
      <c r="V33" s="106">
        <v>3</v>
      </c>
      <c r="W33" s="106" t="s">
        <v>187</v>
      </c>
      <c r="X33" s="106" t="s">
        <v>188</v>
      </c>
      <c r="Y33" s="106" t="s">
        <v>189</v>
      </c>
    </row>
    <row r="34" spans="1:25" s="43" customFormat="1" ht="141.75" customHeight="1">
      <c r="A34" s="121"/>
      <c r="B34" s="121"/>
      <c r="C34" s="121"/>
      <c r="D34" s="122" t="s">
        <v>193</v>
      </c>
      <c r="E34" s="123" t="s">
        <v>191</v>
      </c>
      <c r="F34" s="124" t="s">
        <v>198</v>
      </c>
      <c r="G34" s="124"/>
      <c r="H34" s="125" t="s">
        <v>171</v>
      </c>
      <c r="I34" s="126">
        <v>41.37</v>
      </c>
      <c r="J34" s="108">
        <f t="shared" si="11"/>
        <v>43.438499999999998</v>
      </c>
      <c r="K34" s="108">
        <f t="shared" si="12"/>
        <v>45.610424999999999</v>
      </c>
      <c r="L34" s="108">
        <f t="shared" si="13"/>
        <v>57.013031249999997</v>
      </c>
      <c r="M34" s="108">
        <f t="shared" si="14"/>
        <v>61.574073750000004</v>
      </c>
      <c r="N34" s="108">
        <f t="shared" si="15"/>
        <v>68.415637499999988</v>
      </c>
      <c r="O34" s="126">
        <v>40.9</v>
      </c>
      <c r="P34" s="108">
        <f t="shared" si="16"/>
        <v>42.945</v>
      </c>
      <c r="Q34" s="108">
        <f t="shared" si="17"/>
        <v>45.09225</v>
      </c>
      <c r="R34" s="108">
        <f t="shared" si="18"/>
        <v>56.365312500000002</v>
      </c>
      <c r="S34" s="108">
        <f t="shared" si="19"/>
        <v>60.874537500000002</v>
      </c>
      <c r="T34" s="108">
        <f t="shared" si="20"/>
        <v>67.638374999999996</v>
      </c>
      <c r="U34" s="124">
        <v>2</v>
      </c>
      <c r="V34" s="124">
        <v>3</v>
      </c>
      <c r="W34" s="125"/>
      <c r="X34" s="125"/>
      <c r="Y34" s="125"/>
    </row>
    <row r="35" spans="1:25" s="43" customFormat="1" ht="141.75" customHeight="1">
      <c r="A35" s="121"/>
      <c r="B35" s="121"/>
      <c r="C35" s="121"/>
      <c r="D35" s="122" t="s">
        <v>195</v>
      </c>
      <c r="E35" s="123" t="s">
        <v>199</v>
      </c>
      <c r="F35" s="124" t="s">
        <v>201</v>
      </c>
      <c r="G35" s="124"/>
      <c r="H35" s="125" t="s">
        <v>200</v>
      </c>
      <c r="I35" s="126">
        <v>62.07</v>
      </c>
      <c r="J35" s="108">
        <f t="shared" si="11"/>
        <v>65.173500000000004</v>
      </c>
      <c r="K35" s="108">
        <f t="shared" si="12"/>
        <v>68.432175000000001</v>
      </c>
      <c r="L35" s="108">
        <f t="shared" si="13"/>
        <v>85.540218750000008</v>
      </c>
      <c r="M35" s="108">
        <f t="shared" si="14"/>
        <v>92.383436250000017</v>
      </c>
      <c r="N35" s="108">
        <f t="shared" si="15"/>
        <v>102.6482625</v>
      </c>
      <c r="O35" s="126">
        <v>61.5</v>
      </c>
      <c r="P35" s="108">
        <f t="shared" si="16"/>
        <v>64.575000000000003</v>
      </c>
      <c r="Q35" s="108">
        <f t="shared" si="17"/>
        <v>67.803750000000008</v>
      </c>
      <c r="R35" s="108">
        <f t="shared" si="18"/>
        <v>84.754687500000017</v>
      </c>
      <c r="S35" s="108">
        <f t="shared" si="19"/>
        <v>91.535062500000024</v>
      </c>
      <c r="T35" s="108">
        <f t="shared" si="20"/>
        <v>101.70562500000001</v>
      </c>
      <c r="U35" s="124">
        <v>2</v>
      </c>
      <c r="V35" s="124">
        <v>3</v>
      </c>
      <c r="W35" s="125"/>
      <c r="X35" s="125"/>
      <c r="Y35" s="125"/>
    </row>
    <row r="36" spans="1:25" s="43" customFormat="1" ht="141.75" customHeight="1">
      <c r="A36" s="121"/>
      <c r="B36" s="121"/>
      <c r="C36" s="121"/>
      <c r="D36" s="122" t="s">
        <v>196</v>
      </c>
      <c r="E36" s="123" t="s">
        <v>199</v>
      </c>
      <c r="F36" s="124" t="s">
        <v>202</v>
      </c>
      <c r="G36" s="124"/>
      <c r="H36" s="125" t="s">
        <v>200</v>
      </c>
      <c r="I36" s="126">
        <v>39.200000000000003</v>
      </c>
      <c r="J36" s="108">
        <f t="shared" si="11"/>
        <v>41.160000000000004</v>
      </c>
      <c r="K36" s="108">
        <f t="shared" si="12"/>
        <v>43.218000000000004</v>
      </c>
      <c r="L36" s="108">
        <f t="shared" si="13"/>
        <v>54.022500000000008</v>
      </c>
      <c r="M36" s="108">
        <f t="shared" si="14"/>
        <v>58.344300000000011</v>
      </c>
      <c r="N36" s="108">
        <f t="shared" si="15"/>
        <v>64.827000000000012</v>
      </c>
      <c r="O36" s="126">
        <v>38.5</v>
      </c>
      <c r="P36" s="108">
        <f t="shared" si="16"/>
        <v>40.425000000000004</v>
      </c>
      <c r="Q36" s="108">
        <f t="shared" si="17"/>
        <v>42.446250000000006</v>
      </c>
      <c r="R36" s="108">
        <f t="shared" si="18"/>
        <v>53.057812500000011</v>
      </c>
      <c r="S36" s="108">
        <f t="shared" si="19"/>
        <v>57.302437500000018</v>
      </c>
      <c r="T36" s="108">
        <f t="shared" si="20"/>
        <v>63.669375000000009</v>
      </c>
      <c r="U36" s="124">
        <v>2</v>
      </c>
      <c r="V36" s="124">
        <v>3</v>
      </c>
      <c r="W36" s="125"/>
      <c r="X36" s="125"/>
      <c r="Y36" s="125"/>
    </row>
    <row r="37" spans="1:25" s="43" customFormat="1" ht="141.75" customHeight="1">
      <c r="A37" s="121"/>
      <c r="B37" s="121"/>
      <c r="C37" s="121"/>
      <c r="D37" s="122" t="s">
        <v>197</v>
      </c>
      <c r="E37" s="123" t="s">
        <v>204</v>
      </c>
      <c r="F37" s="124" t="s">
        <v>205</v>
      </c>
      <c r="G37" s="124"/>
      <c r="H37" s="125" t="s">
        <v>203</v>
      </c>
      <c r="I37" s="126">
        <v>63.34</v>
      </c>
      <c r="J37" s="108">
        <f t="shared" si="11"/>
        <v>66.507000000000005</v>
      </c>
      <c r="K37" s="108">
        <f t="shared" si="12"/>
        <v>69.832350000000005</v>
      </c>
      <c r="L37" s="108">
        <f t="shared" si="13"/>
        <v>87.29043750000001</v>
      </c>
      <c r="M37" s="108">
        <f t="shared" si="14"/>
        <v>94.273672500000018</v>
      </c>
      <c r="N37" s="108">
        <f t="shared" si="15"/>
        <v>104.74852500000001</v>
      </c>
      <c r="O37" s="126">
        <v>62.6</v>
      </c>
      <c r="P37" s="108">
        <f t="shared" si="16"/>
        <v>65.73</v>
      </c>
      <c r="Q37" s="108">
        <f t="shared" si="17"/>
        <v>69.016500000000008</v>
      </c>
      <c r="R37" s="108">
        <f t="shared" si="18"/>
        <v>86.27062500000001</v>
      </c>
      <c r="S37" s="108">
        <f t="shared" si="19"/>
        <v>93.172275000000013</v>
      </c>
      <c r="T37" s="108">
        <f t="shared" si="20"/>
        <v>103.52475000000001</v>
      </c>
      <c r="U37" s="124">
        <v>2</v>
      </c>
      <c r="V37" s="124">
        <v>3</v>
      </c>
      <c r="W37" s="125"/>
      <c r="X37" s="125"/>
      <c r="Y37" s="125"/>
    </row>
    <row r="38" spans="1:25" s="43" customFormat="1" ht="15.75">
      <c r="A38" s="177" t="s">
        <v>87</v>
      </c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</row>
    <row r="39" spans="1:25" s="43" customFormat="1" ht="141.75" customHeight="1">
      <c r="A39" s="74"/>
      <c r="B39" s="74"/>
      <c r="C39" s="68" t="s">
        <v>53</v>
      </c>
      <c r="D39" s="47" t="s">
        <v>34</v>
      </c>
      <c r="E39" s="45" t="s">
        <v>20</v>
      </c>
      <c r="F39" s="105" t="s">
        <v>162</v>
      </c>
      <c r="G39" s="105">
        <v>7</v>
      </c>
      <c r="H39" s="106" t="s">
        <v>165</v>
      </c>
      <c r="I39" s="108">
        <v>21.15</v>
      </c>
      <c r="J39" s="108">
        <f t="shared" ref="J39:J44" si="21">SUM(I39)*1.05</f>
        <v>22.2075</v>
      </c>
      <c r="K39" s="108">
        <f t="shared" ref="K39:K44" si="22">SUM(J39)*1.05</f>
        <v>23.317875000000001</v>
      </c>
      <c r="L39" s="108">
        <f t="shared" ref="L39:L44" si="23">SUM(K39)*1.25</f>
        <v>29.147343750000001</v>
      </c>
      <c r="M39" s="108">
        <f t="shared" ref="M39:M44" si="24">SUM(L39)*1.08</f>
        <v>31.479131250000002</v>
      </c>
      <c r="N39" s="108">
        <f t="shared" ref="N39:N44" si="25">L39*1.2</f>
        <v>34.976812500000001</v>
      </c>
      <c r="O39" s="108">
        <v>20.95</v>
      </c>
      <c r="P39" s="108">
        <f t="shared" ref="P39:P44" si="26">SUM(O39)*1.05</f>
        <v>21.997499999999999</v>
      </c>
      <c r="Q39" s="108">
        <f t="shared" ref="Q39:Q44" si="27">SUM(P39)*1.05</f>
        <v>23.097375</v>
      </c>
      <c r="R39" s="108">
        <f t="shared" ref="R39:R44" si="28">SUM(Q39)*1.25</f>
        <v>28.871718749999999</v>
      </c>
      <c r="S39" s="108">
        <f t="shared" ref="S39:S44" si="29">SUM(R39)*1.08</f>
        <v>31.18145625</v>
      </c>
      <c r="T39" s="108">
        <f t="shared" ref="T39:T44" si="30">R39*1.2</f>
        <v>34.646062499999999</v>
      </c>
      <c r="U39" s="105">
        <v>2</v>
      </c>
      <c r="V39" s="105">
        <v>3</v>
      </c>
      <c r="W39" s="48" t="s">
        <v>29</v>
      </c>
      <c r="X39" s="109" t="s">
        <v>177</v>
      </c>
      <c r="Y39" s="109" t="s">
        <v>178</v>
      </c>
    </row>
    <row r="40" spans="1:25" s="43" customFormat="1" ht="141.75" customHeight="1">
      <c r="A40" s="74"/>
      <c r="B40" s="74"/>
      <c r="C40" s="68" t="s">
        <v>54</v>
      </c>
      <c r="D40" s="47" t="s">
        <v>90</v>
      </c>
      <c r="E40" s="45" t="s">
        <v>20</v>
      </c>
      <c r="F40" s="105" t="s">
        <v>163</v>
      </c>
      <c r="G40" s="105">
        <v>9</v>
      </c>
      <c r="H40" s="106" t="s">
        <v>165</v>
      </c>
      <c r="I40" s="108">
        <v>28.6</v>
      </c>
      <c r="J40" s="108">
        <f t="shared" si="21"/>
        <v>30.03</v>
      </c>
      <c r="K40" s="108">
        <f t="shared" si="22"/>
        <v>31.531500000000001</v>
      </c>
      <c r="L40" s="108">
        <f t="shared" si="23"/>
        <v>39.414375</v>
      </c>
      <c r="M40" s="108">
        <f t="shared" si="24"/>
        <v>42.567525000000003</v>
      </c>
      <c r="N40" s="108">
        <f t="shared" si="25"/>
        <v>47.297249999999998</v>
      </c>
      <c r="O40" s="108">
        <v>28.4</v>
      </c>
      <c r="P40" s="108">
        <f t="shared" si="26"/>
        <v>29.82</v>
      </c>
      <c r="Q40" s="108">
        <f t="shared" si="27"/>
        <v>31.311</v>
      </c>
      <c r="R40" s="108">
        <f t="shared" si="28"/>
        <v>39.138750000000002</v>
      </c>
      <c r="S40" s="108">
        <f t="shared" si="29"/>
        <v>42.269850000000005</v>
      </c>
      <c r="T40" s="108">
        <f t="shared" si="30"/>
        <v>46.966500000000003</v>
      </c>
      <c r="U40" s="105">
        <v>2</v>
      </c>
      <c r="V40" s="105">
        <v>3</v>
      </c>
      <c r="W40" s="48" t="s">
        <v>29</v>
      </c>
      <c r="X40" s="109" t="s">
        <v>177</v>
      </c>
      <c r="Y40" s="109" t="s">
        <v>178</v>
      </c>
    </row>
    <row r="41" spans="1:25" s="43" customFormat="1" ht="141.75" customHeight="1">
      <c r="A41" s="74"/>
      <c r="B41" s="74"/>
      <c r="C41" s="68" t="s">
        <v>55</v>
      </c>
      <c r="D41" s="47" t="s">
        <v>91</v>
      </c>
      <c r="E41" s="45" t="s">
        <v>20</v>
      </c>
      <c r="F41" s="105" t="s">
        <v>164</v>
      </c>
      <c r="G41" s="105">
        <v>5</v>
      </c>
      <c r="H41" s="106" t="s">
        <v>165</v>
      </c>
      <c r="I41" s="108">
        <v>21.55</v>
      </c>
      <c r="J41" s="108">
        <f t="shared" si="21"/>
        <v>22.627500000000001</v>
      </c>
      <c r="K41" s="108">
        <f t="shared" si="22"/>
        <v>23.758875000000003</v>
      </c>
      <c r="L41" s="108">
        <f t="shared" si="23"/>
        <v>29.698593750000004</v>
      </c>
      <c r="M41" s="108">
        <f t="shared" si="24"/>
        <v>32.074481250000005</v>
      </c>
      <c r="N41" s="108">
        <f t="shared" si="25"/>
        <v>35.638312500000005</v>
      </c>
      <c r="O41" s="108">
        <v>21.35</v>
      </c>
      <c r="P41" s="108">
        <f t="shared" si="26"/>
        <v>22.417500000000004</v>
      </c>
      <c r="Q41" s="108">
        <f t="shared" si="27"/>
        <v>23.538375000000006</v>
      </c>
      <c r="R41" s="108">
        <f t="shared" si="28"/>
        <v>29.422968750000006</v>
      </c>
      <c r="S41" s="108">
        <f t="shared" si="29"/>
        <v>31.776806250000007</v>
      </c>
      <c r="T41" s="108">
        <f t="shared" si="30"/>
        <v>35.307562500000003</v>
      </c>
      <c r="U41" s="105">
        <v>2</v>
      </c>
      <c r="V41" s="105">
        <v>3</v>
      </c>
      <c r="W41" s="48" t="s">
        <v>29</v>
      </c>
      <c r="X41" s="109" t="s">
        <v>177</v>
      </c>
      <c r="Y41" s="109" t="s">
        <v>178</v>
      </c>
    </row>
    <row r="42" spans="1:25" s="43" customFormat="1" ht="141.75" customHeight="1">
      <c r="A42" s="74"/>
      <c r="B42" s="74"/>
      <c r="C42" s="68" t="s">
        <v>56</v>
      </c>
      <c r="D42" s="47" t="s">
        <v>35</v>
      </c>
      <c r="E42" s="45" t="s">
        <v>20</v>
      </c>
      <c r="F42" s="105" t="s">
        <v>162</v>
      </c>
      <c r="G42" s="105">
        <v>7</v>
      </c>
      <c r="H42" s="106" t="s">
        <v>165</v>
      </c>
      <c r="I42" s="108">
        <v>42.3</v>
      </c>
      <c r="J42" s="108">
        <f t="shared" si="21"/>
        <v>44.414999999999999</v>
      </c>
      <c r="K42" s="108">
        <f t="shared" si="22"/>
        <v>46.635750000000002</v>
      </c>
      <c r="L42" s="108">
        <f t="shared" si="23"/>
        <v>58.294687500000002</v>
      </c>
      <c r="M42" s="108">
        <f t="shared" si="24"/>
        <v>62.958262500000004</v>
      </c>
      <c r="N42" s="108">
        <f t="shared" si="25"/>
        <v>69.953625000000002</v>
      </c>
      <c r="O42" s="108">
        <v>41.9</v>
      </c>
      <c r="P42" s="108">
        <f t="shared" si="26"/>
        <v>43.994999999999997</v>
      </c>
      <c r="Q42" s="108">
        <f t="shared" si="27"/>
        <v>46.194749999999999</v>
      </c>
      <c r="R42" s="108">
        <f t="shared" si="28"/>
        <v>57.743437499999999</v>
      </c>
      <c r="S42" s="108">
        <f t="shared" si="29"/>
        <v>62.3629125</v>
      </c>
      <c r="T42" s="108">
        <f t="shared" si="30"/>
        <v>69.292124999999999</v>
      </c>
      <c r="U42" s="105">
        <v>2</v>
      </c>
      <c r="V42" s="105">
        <v>3</v>
      </c>
      <c r="W42" s="48" t="s">
        <v>29</v>
      </c>
      <c r="X42" s="109" t="s">
        <v>177</v>
      </c>
      <c r="Y42" s="109" t="s">
        <v>178</v>
      </c>
    </row>
    <row r="43" spans="1:25" s="43" customFormat="1" ht="186.75" customHeight="1">
      <c r="A43" s="84" t="s">
        <v>22</v>
      </c>
      <c r="B43" s="85">
        <v>1</v>
      </c>
      <c r="C43" s="68" t="s">
        <v>57</v>
      </c>
      <c r="D43" s="47" t="s">
        <v>88</v>
      </c>
      <c r="E43" s="45" t="s">
        <v>20</v>
      </c>
      <c r="F43" s="105" t="s">
        <v>163</v>
      </c>
      <c r="G43" s="105">
        <v>9</v>
      </c>
      <c r="H43" s="106" t="s">
        <v>165</v>
      </c>
      <c r="I43" s="108">
        <v>57.2</v>
      </c>
      <c r="J43" s="108">
        <f t="shared" si="21"/>
        <v>60.06</v>
      </c>
      <c r="K43" s="108">
        <f t="shared" si="22"/>
        <v>63.063000000000002</v>
      </c>
      <c r="L43" s="108">
        <f t="shared" si="23"/>
        <v>78.828749999999999</v>
      </c>
      <c r="M43" s="108">
        <f t="shared" si="24"/>
        <v>85.135050000000007</v>
      </c>
      <c r="N43" s="108">
        <f t="shared" si="25"/>
        <v>94.594499999999996</v>
      </c>
      <c r="O43" s="108">
        <v>56.8</v>
      </c>
      <c r="P43" s="108">
        <f t="shared" si="26"/>
        <v>59.64</v>
      </c>
      <c r="Q43" s="108">
        <f t="shared" si="27"/>
        <v>62.622</v>
      </c>
      <c r="R43" s="108">
        <f t="shared" si="28"/>
        <v>78.277500000000003</v>
      </c>
      <c r="S43" s="108">
        <f t="shared" si="29"/>
        <v>84.539700000000011</v>
      </c>
      <c r="T43" s="108">
        <f t="shared" si="30"/>
        <v>93.933000000000007</v>
      </c>
      <c r="U43" s="105">
        <v>2</v>
      </c>
      <c r="V43" s="105">
        <v>3</v>
      </c>
      <c r="W43" s="48" t="s">
        <v>29</v>
      </c>
      <c r="X43" s="109" t="s">
        <v>177</v>
      </c>
      <c r="Y43" s="109" t="s">
        <v>178</v>
      </c>
    </row>
    <row r="44" spans="1:25" s="43" customFormat="1" ht="186.75" customHeight="1">
      <c r="A44" s="72"/>
      <c r="B44" s="74"/>
      <c r="C44" s="68" t="s">
        <v>58</v>
      </c>
      <c r="D44" s="47" t="s">
        <v>89</v>
      </c>
      <c r="E44" s="45" t="s">
        <v>20</v>
      </c>
      <c r="F44" s="105" t="s">
        <v>164</v>
      </c>
      <c r="G44" s="105">
        <v>5</v>
      </c>
      <c r="H44" s="106" t="s">
        <v>165</v>
      </c>
      <c r="I44" s="108">
        <v>43.1</v>
      </c>
      <c r="J44" s="108">
        <f t="shared" si="21"/>
        <v>45.255000000000003</v>
      </c>
      <c r="K44" s="108">
        <f t="shared" si="22"/>
        <v>47.517750000000007</v>
      </c>
      <c r="L44" s="108">
        <f t="shared" si="23"/>
        <v>59.397187500000008</v>
      </c>
      <c r="M44" s="108">
        <f t="shared" si="24"/>
        <v>64.14896250000001</v>
      </c>
      <c r="N44" s="108">
        <f t="shared" si="25"/>
        <v>71.27662500000001</v>
      </c>
      <c r="O44" s="108">
        <v>42.7</v>
      </c>
      <c r="P44" s="108">
        <f t="shared" si="26"/>
        <v>44.835000000000008</v>
      </c>
      <c r="Q44" s="108">
        <f t="shared" si="27"/>
        <v>47.076750000000011</v>
      </c>
      <c r="R44" s="108">
        <f t="shared" si="28"/>
        <v>58.845937500000012</v>
      </c>
      <c r="S44" s="108">
        <f t="shared" si="29"/>
        <v>63.553612500000014</v>
      </c>
      <c r="T44" s="108">
        <f t="shared" si="30"/>
        <v>70.615125000000006</v>
      </c>
      <c r="U44" s="105">
        <v>2</v>
      </c>
      <c r="V44" s="105">
        <v>3</v>
      </c>
      <c r="W44" s="48" t="s">
        <v>29</v>
      </c>
      <c r="X44" s="109" t="s">
        <v>177</v>
      </c>
      <c r="Y44" s="109" t="s">
        <v>178</v>
      </c>
    </row>
    <row r="45" spans="1:25" s="97" customFormat="1" ht="15.75">
      <c r="A45" s="177" t="s">
        <v>93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</row>
    <row r="46" spans="1:25" s="43" customFormat="1" ht="141.75" customHeight="1">
      <c r="A46" s="72"/>
      <c r="B46" s="74"/>
      <c r="C46" s="68" t="s">
        <v>59</v>
      </c>
      <c r="D46" s="86" t="s">
        <v>102</v>
      </c>
      <c r="E46" s="49" t="s">
        <v>21</v>
      </c>
      <c r="F46" s="105" t="s">
        <v>134</v>
      </c>
      <c r="G46" s="105">
        <v>16</v>
      </c>
      <c r="H46" s="106" t="s">
        <v>169</v>
      </c>
      <c r="I46" s="108">
        <v>34.08</v>
      </c>
      <c r="J46" s="108">
        <f>SUM(I46)*1.05</f>
        <v>35.783999999999999</v>
      </c>
      <c r="K46" s="108">
        <f>SUM(J46)*1.05</f>
        <v>37.5732</v>
      </c>
      <c r="L46" s="108">
        <f>SUM(K46)*1.25</f>
        <v>46.966499999999996</v>
      </c>
      <c r="M46" s="108">
        <f>SUM(L46)*1.08</f>
        <v>50.723819999999996</v>
      </c>
      <c r="N46" s="108">
        <f>L46*1.2</f>
        <v>56.359799999999993</v>
      </c>
      <c r="O46" s="108">
        <v>34.08</v>
      </c>
      <c r="P46" s="108">
        <f>SUM(O46)*1.05</f>
        <v>35.783999999999999</v>
      </c>
      <c r="Q46" s="108">
        <f>SUM(P46)*1.05</f>
        <v>37.5732</v>
      </c>
      <c r="R46" s="108">
        <f>SUM(Q46)*1.25</f>
        <v>46.966499999999996</v>
      </c>
      <c r="S46" s="108">
        <f>SUM(R46)*1.08</f>
        <v>50.723819999999996</v>
      </c>
      <c r="T46" s="108">
        <f>R46*1.2</f>
        <v>56.359799999999993</v>
      </c>
      <c r="U46" s="105">
        <v>2</v>
      </c>
      <c r="V46" s="105">
        <v>3</v>
      </c>
      <c r="W46" s="48" t="s">
        <v>29</v>
      </c>
      <c r="X46" s="119" t="s">
        <v>173</v>
      </c>
      <c r="Y46" s="119" t="s">
        <v>179</v>
      </c>
    </row>
    <row r="47" spans="1:25" s="43" customFormat="1" ht="15.75">
      <c r="A47" s="177" t="s">
        <v>103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</row>
    <row r="48" spans="1:25" s="43" customFormat="1" ht="141.75" customHeight="1">
      <c r="A48" s="87" t="s">
        <v>22</v>
      </c>
      <c r="B48" s="68">
        <v>1</v>
      </c>
      <c r="C48" s="68" t="s">
        <v>60</v>
      </c>
      <c r="D48" s="79" t="s">
        <v>104</v>
      </c>
      <c r="E48" s="71" t="s">
        <v>19</v>
      </c>
      <c r="F48" s="48" t="s">
        <v>135</v>
      </c>
      <c r="G48" s="77"/>
      <c r="H48" s="106" t="s">
        <v>169</v>
      </c>
      <c r="I48" s="118">
        <v>75.959999999999994</v>
      </c>
      <c r="J48" s="108">
        <f t="shared" ref="J48:J49" si="31">SUM(I48)*1.05</f>
        <v>79.757999999999996</v>
      </c>
      <c r="K48" s="108">
        <f t="shared" ref="K48:K49" si="32">SUM(J48)*1.05</f>
        <v>83.745899999999992</v>
      </c>
      <c r="L48" s="108">
        <f t="shared" ref="L48:L49" si="33">SUM(K48)*1.25</f>
        <v>104.68237499999999</v>
      </c>
      <c r="M48" s="108">
        <f t="shared" ref="M48:M49" si="34">SUM(L48)*1.08</f>
        <v>113.05696500000001</v>
      </c>
      <c r="N48" s="108">
        <f t="shared" ref="N48" si="35">L48*1.2</f>
        <v>125.61884999999998</v>
      </c>
      <c r="O48" s="118">
        <v>75.959999999999994</v>
      </c>
      <c r="P48" s="108">
        <f t="shared" ref="P48:P49" si="36">SUM(O48)*1.05</f>
        <v>79.757999999999996</v>
      </c>
      <c r="Q48" s="108">
        <f t="shared" ref="Q48:Q49" si="37">SUM(P48)*1.05</f>
        <v>83.745899999999992</v>
      </c>
      <c r="R48" s="108">
        <f t="shared" ref="R48:R49" si="38">SUM(Q48)*1.25</f>
        <v>104.68237499999999</v>
      </c>
      <c r="S48" s="108">
        <f t="shared" ref="S48:S49" si="39">SUM(R48)*1.08</f>
        <v>113.05696500000001</v>
      </c>
      <c r="T48" s="108">
        <f t="shared" ref="T48:T49" si="40">R48*1.2</f>
        <v>125.61884999999998</v>
      </c>
      <c r="U48" s="107">
        <v>2</v>
      </c>
      <c r="V48" s="107">
        <v>3</v>
      </c>
      <c r="W48" s="89"/>
      <c r="X48" s="120" t="s">
        <v>174</v>
      </c>
      <c r="Y48" s="120" t="s">
        <v>180</v>
      </c>
    </row>
    <row r="49" spans="1:25" s="43" customFormat="1" ht="141.75" customHeight="1">
      <c r="A49" s="87" t="s">
        <v>22</v>
      </c>
      <c r="B49" s="68">
        <v>1</v>
      </c>
      <c r="C49" s="68" t="s">
        <v>61</v>
      </c>
      <c r="D49" s="79" t="s">
        <v>105</v>
      </c>
      <c r="E49" s="71" t="s">
        <v>19</v>
      </c>
      <c r="F49" s="48" t="s">
        <v>136</v>
      </c>
      <c r="G49" s="89"/>
      <c r="H49" s="106" t="s">
        <v>169</v>
      </c>
      <c r="I49" s="118">
        <v>75.959999999999994</v>
      </c>
      <c r="J49" s="108">
        <f t="shared" si="31"/>
        <v>79.757999999999996</v>
      </c>
      <c r="K49" s="108">
        <f t="shared" si="32"/>
        <v>83.745899999999992</v>
      </c>
      <c r="L49" s="108">
        <f t="shared" si="33"/>
        <v>104.68237499999999</v>
      </c>
      <c r="M49" s="108">
        <f t="shared" si="34"/>
        <v>113.05696500000001</v>
      </c>
      <c r="N49" s="108">
        <f>L49*1.2</f>
        <v>125.61884999999998</v>
      </c>
      <c r="O49" s="118">
        <v>75.959999999999994</v>
      </c>
      <c r="P49" s="108">
        <f t="shared" si="36"/>
        <v>79.757999999999996</v>
      </c>
      <c r="Q49" s="108">
        <f t="shared" si="37"/>
        <v>83.745899999999992</v>
      </c>
      <c r="R49" s="108">
        <f t="shared" si="38"/>
        <v>104.68237499999999</v>
      </c>
      <c r="S49" s="108">
        <f t="shared" si="39"/>
        <v>113.05696500000001</v>
      </c>
      <c r="T49" s="108">
        <f t="shared" si="40"/>
        <v>125.61884999999998</v>
      </c>
      <c r="U49" s="88">
        <v>2</v>
      </c>
      <c r="V49" s="88">
        <v>3</v>
      </c>
      <c r="W49" s="89"/>
      <c r="X49" s="120" t="s">
        <v>174</v>
      </c>
      <c r="Y49" s="120" t="s">
        <v>180</v>
      </c>
    </row>
    <row r="50" spans="1:25" s="43" customFormat="1" ht="15.75">
      <c r="A50" s="177" t="s">
        <v>95</v>
      </c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</row>
    <row r="51" spans="1:25" s="43" customFormat="1" ht="141.75" customHeight="1">
      <c r="A51" s="87" t="s">
        <v>22</v>
      </c>
      <c r="B51" s="68">
        <v>1</v>
      </c>
      <c r="C51" s="68" t="s">
        <v>62</v>
      </c>
      <c r="D51" s="79" t="s">
        <v>118</v>
      </c>
      <c r="E51" s="71" t="s">
        <v>19</v>
      </c>
      <c r="F51" s="48" t="s">
        <v>137</v>
      </c>
      <c r="G51" s="77"/>
      <c r="H51" s="107" t="s">
        <v>170</v>
      </c>
      <c r="I51" s="118">
        <v>11.2</v>
      </c>
      <c r="J51" s="108">
        <f>SUM(I51)*1.05</f>
        <v>11.76</v>
      </c>
      <c r="K51" s="108">
        <f>SUM(J51)*1.05</f>
        <v>12.348000000000001</v>
      </c>
      <c r="L51" s="108">
        <f>SUM(K51)*1.25</f>
        <v>15.435</v>
      </c>
      <c r="M51" s="108">
        <f>SUM(L51)*1.08</f>
        <v>16.669800000000002</v>
      </c>
      <c r="N51" s="108">
        <f>L51*1.2</f>
        <v>18.521999999999998</v>
      </c>
      <c r="O51" s="118">
        <v>11.2</v>
      </c>
      <c r="P51" s="108">
        <f>SUM(O51)*1.05</f>
        <v>11.76</v>
      </c>
      <c r="Q51" s="108">
        <f>SUM(P51)*1.05</f>
        <v>12.348000000000001</v>
      </c>
      <c r="R51" s="108">
        <f>SUM(Q51)*1.25</f>
        <v>15.435</v>
      </c>
      <c r="S51" s="108">
        <f>SUM(R51)*1.08</f>
        <v>16.669800000000002</v>
      </c>
      <c r="T51" s="108">
        <f>R51*1.2</f>
        <v>18.521999999999998</v>
      </c>
      <c r="U51" s="107">
        <v>2</v>
      </c>
      <c r="V51" s="107">
        <v>3</v>
      </c>
      <c r="W51" s="89"/>
      <c r="X51" s="120" t="s">
        <v>175</v>
      </c>
      <c r="Y51" s="120" t="s">
        <v>181</v>
      </c>
    </row>
    <row r="52" spans="1:25" s="43" customFormat="1" ht="15.75">
      <c r="A52" s="177" t="s">
        <v>94</v>
      </c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</row>
    <row r="53" spans="1:25" s="43" customFormat="1" ht="141.75" customHeight="1">
      <c r="A53" s="87" t="s">
        <v>22</v>
      </c>
      <c r="B53" s="68">
        <v>1</v>
      </c>
      <c r="C53" s="68" t="s">
        <v>63</v>
      </c>
      <c r="D53" s="83" t="s">
        <v>101</v>
      </c>
      <c r="E53" s="71" t="s">
        <v>19</v>
      </c>
      <c r="F53" s="48" t="s">
        <v>137</v>
      </c>
      <c r="G53" s="77"/>
      <c r="H53" s="107" t="s">
        <v>170</v>
      </c>
      <c r="I53" s="118">
        <v>11.2</v>
      </c>
      <c r="J53" s="108">
        <f t="shared" ref="J53:J54" si="41">SUM(I53)*1.05</f>
        <v>11.76</v>
      </c>
      <c r="K53" s="108">
        <f t="shared" ref="K53:K54" si="42">SUM(J53)*1.05</f>
        <v>12.348000000000001</v>
      </c>
      <c r="L53" s="108">
        <f t="shared" ref="L53:L54" si="43">SUM(K53)*1.25</f>
        <v>15.435</v>
      </c>
      <c r="M53" s="108">
        <f t="shared" ref="M53:M54" si="44">SUM(L53)*1.08</f>
        <v>16.669800000000002</v>
      </c>
      <c r="N53" s="108">
        <f t="shared" ref="N53:N54" si="45">L53*1.2</f>
        <v>18.521999999999998</v>
      </c>
      <c r="O53" s="118">
        <v>11.2</v>
      </c>
      <c r="P53" s="108">
        <f t="shared" ref="P53:P54" si="46">SUM(O53)*1.05</f>
        <v>11.76</v>
      </c>
      <c r="Q53" s="108">
        <f t="shared" ref="Q53:Q54" si="47">SUM(P53)*1.05</f>
        <v>12.348000000000001</v>
      </c>
      <c r="R53" s="108">
        <f t="shared" ref="R53:R54" si="48">SUM(Q53)*1.25</f>
        <v>15.435</v>
      </c>
      <c r="S53" s="108">
        <f t="shared" ref="S53:S54" si="49">SUM(R53)*1.08</f>
        <v>16.669800000000002</v>
      </c>
      <c r="T53" s="108">
        <f t="shared" ref="T53:T54" si="50">R53*1.2</f>
        <v>18.521999999999998</v>
      </c>
      <c r="U53" s="107">
        <v>2</v>
      </c>
      <c r="V53" s="107">
        <v>3</v>
      </c>
      <c r="W53" s="89"/>
      <c r="X53" s="120" t="s">
        <v>175</v>
      </c>
      <c r="Y53" s="120" t="s">
        <v>181</v>
      </c>
    </row>
    <row r="54" spans="1:25" s="43" customFormat="1" ht="141.75" customHeight="1">
      <c r="A54" s="87" t="s">
        <v>22</v>
      </c>
      <c r="B54" s="68">
        <v>1</v>
      </c>
      <c r="C54" s="68" t="s">
        <v>64</v>
      </c>
      <c r="D54" s="79" t="s">
        <v>119</v>
      </c>
      <c r="E54" s="71" t="s">
        <v>19</v>
      </c>
      <c r="F54" s="107" t="s">
        <v>138</v>
      </c>
      <c r="G54" s="77"/>
      <c r="H54" s="48" t="s">
        <v>165</v>
      </c>
      <c r="I54" s="118">
        <v>34.200000000000003</v>
      </c>
      <c r="J54" s="108">
        <f t="shared" si="41"/>
        <v>35.910000000000004</v>
      </c>
      <c r="K54" s="108">
        <f t="shared" si="42"/>
        <v>37.705500000000008</v>
      </c>
      <c r="L54" s="108">
        <f t="shared" si="43"/>
        <v>47.131875000000008</v>
      </c>
      <c r="M54" s="108">
        <f t="shared" si="44"/>
        <v>50.902425000000015</v>
      </c>
      <c r="N54" s="108">
        <f t="shared" si="45"/>
        <v>56.558250000000008</v>
      </c>
      <c r="O54" s="118">
        <v>34.200000000000003</v>
      </c>
      <c r="P54" s="108">
        <f t="shared" si="46"/>
        <v>35.910000000000004</v>
      </c>
      <c r="Q54" s="108">
        <f t="shared" si="47"/>
        <v>37.705500000000008</v>
      </c>
      <c r="R54" s="108">
        <f t="shared" si="48"/>
        <v>47.131875000000008</v>
      </c>
      <c r="S54" s="108">
        <f t="shared" si="49"/>
        <v>50.902425000000015</v>
      </c>
      <c r="T54" s="108">
        <f t="shared" si="50"/>
        <v>56.558250000000008</v>
      </c>
      <c r="U54" s="107">
        <v>2</v>
      </c>
      <c r="V54" s="107">
        <v>3</v>
      </c>
      <c r="W54" s="89"/>
      <c r="X54" s="120" t="s">
        <v>182</v>
      </c>
      <c r="Y54" s="120" t="s">
        <v>176</v>
      </c>
    </row>
    <row r="55" spans="1:25" s="43" customFormat="1" ht="15.75">
      <c r="A55" s="177" t="s">
        <v>97</v>
      </c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</row>
    <row r="56" spans="1:25" s="43" customFormat="1" ht="141.75" customHeight="1">
      <c r="A56" s="87" t="s">
        <v>22</v>
      </c>
      <c r="B56" s="68">
        <v>1</v>
      </c>
      <c r="C56" s="68" t="s">
        <v>65</v>
      </c>
      <c r="D56" s="83" t="s">
        <v>106</v>
      </c>
      <c r="E56" s="71" t="s">
        <v>20</v>
      </c>
      <c r="F56" s="48" t="s">
        <v>139</v>
      </c>
      <c r="G56" s="72"/>
      <c r="H56" s="107" t="s">
        <v>170</v>
      </c>
      <c r="I56" s="118">
        <v>16.559999999999999</v>
      </c>
      <c r="J56" s="108">
        <f t="shared" ref="J56:J57" si="51">SUM(I56)*1.05</f>
        <v>17.387999999999998</v>
      </c>
      <c r="K56" s="108">
        <f t="shared" ref="K56:K57" si="52">SUM(J56)*1.05</f>
        <v>18.257400000000001</v>
      </c>
      <c r="L56" s="108">
        <f t="shared" ref="L56:L57" si="53">SUM(K56)*1.25</f>
        <v>22.821750000000002</v>
      </c>
      <c r="M56" s="108">
        <f t="shared" ref="M56:M57" si="54">SUM(L56)*1.08</f>
        <v>24.647490000000005</v>
      </c>
      <c r="N56" s="108">
        <f t="shared" ref="N56:N57" si="55">L56*1.2</f>
        <v>27.386100000000003</v>
      </c>
      <c r="O56" s="118">
        <v>16.559999999999999</v>
      </c>
      <c r="P56" s="108">
        <f t="shared" ref="P56:P57" si="56">SUM(O56)*1.05</f>
        <v>17.387999999999998</v>
      </c>
      <c r="Q56" s="108">
        <f t="shared" ref="Q56:Q57" si="57">SUM(P56)*1.05</f>
        <v>18.257400000000001</v>
      </c>
      <c r="R56" s="108">
        <f t="shared" ref="R56:R57" si="58">SUM(Q56)*1.25</f>
        <v>22.821750000000002</v>
      </c>
      <c r="S56" s="108">
        <f t="shared" ref="S56:S57" si="59">SUM(R56)*1.08</f>
        <v>24.647490000000005</v>
      </c>
      <c r="T56" s="108">
        <f t="shared" ref="T56:T57" si="60">R56*1.2</f>
        <v>27.386100000000003</v>
      </c>
      <c r="U56" s="107">
        <v>2</v>
      </c>
      <c r="V56" s="107">
        <v>3</v>
      </c>
      <c r="W56" s="48" t="s">
        <v>29</v>
      </c>
      <c r="X56" s="120" t="s">
        <v>175</v>
      </c>
      <c r="Y56" s="120" t="s">
        <v>181</v>
      </c>
    </row>
    <row r="57" spans="1:25" s="43" customFormat="1" ht="141.75" customHeight="1">
      <c r="A57" s="87" t="s">
        <v>22</v>
      </c>
      <c r="B57" s="68">
        <v>1</v>
      </c>
      <c r="C57" s="68" t="s">
        <v>66</v>
      </c>
      <c r="D57" s="79" t="s">
        <v>120</v>
      </c>
      <c r="E57" s="71" t="s">
        <v>20</v>
      </c>
      <c r="F57" s="107" t="s">
        <v>140</v>
      </c>
      <c r="G57" s="72"/>
      <c r="H57" s="48" t="s">
        <v>171</v>
      </c>
      <c r="I57" s="118">
        <v>36.58</v>
      </c>
      <c r="J57" s="108">
        <f t="shared" si="51"/>
        <v>38.408999999999999</v>
      </c>
      <c r="K57" s="108">
        <f t="shared" si="52"/>
        <v>40.329450000000001</v>
      </c>
      <c r="L57" s="108">
        <f t="shared" si="53"/>
        <v>50.411812500000003</v>
      </c>
      <c r="M57" s="108">
        <f t="shared" si="54"/>
        <v>54.444757500000009</v>
      </c>
      <c r="N57" s="108">
        <f t="shared" si="55"/>
        <v>60.494174999999998</v>
      </c>
      <c r="O57" s="118">
        <v>36.58</v>
      </c>
      <c r="P57" s="108">
        <f t="shared" si="56"/>
        <v>38.408999999999999</v>
      </c>
      <c r="Q57" s="108">
        <f t="shared" si="57"/>
        <v>40.329450000000001</v>
      </c>
      <c r="R57" s="108">
        <f t="shared" si="58"/>
        <v>50.411812500000003</v>
      </c>
      <c r="S57" s="108">
        <f t="shared" si="59"/>
        <v>54.444757500000009</v>
      </c>
      <c r="T57" s="108">
        <f t="shared" si="60"/>
        <v>60.494174999999998</v>
      </c>
      <c r="U57" s="107">
        <v>2</v>
      </c>
      <c r="V57" s="107">
        <v>3</v>
      </c>
      <c r="W57" s="48" t="s">
        <v>29</v>
      </c>
      <c r="X57" s="120" t="s">
        <v>182</v>
      </c>
      <c r="Y57" s="120" t="s">
        <v>176</v>
      </c>
    </row>
    <row r="58" spans="1:25" s="43" customFormat="1" ht="15.75">
      <c r="A58" s="177" t="s">
        <v>98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</row>
    <row r="59" spans="1:25" s="43" customFormat="1" ht="141.75" customHeight="1">
      <c r="A59" s="91" t="s">
        <v>22</v>
      </c>
      <c r="B59" s="92">
        <v>1</v>
      </c>
      <c r="C59" s="68" t="s">
        <v>67</v>
      </c>
      <c r="D59" s="86" t="s">
        <v>109</v>
      </c>
      <c r="E59" s="93" t="s">
        <v>21</v>
      </c>
      <c r="F59" s="107" t="s">
        <v>141</v>
      </c>
      <c r="G59" s="72"/>
      <c r="H59" s="107" t="s">
        <v>172</v>
      </c>
      <c r="I59" s="118">
        <v>13.42</v>
      </c>
      <c r="J59" s="108">
        <f t="shared" ref="J59:J61" si="61">SUM(I59)*1.05</f>
        <v>14.091000000000001</v>
      </c>
      <c r="K59" s="108">
        <f t="shared" ref="K59:K61" si="62">SUM(J59)*1.05</f>
        <v>14.795550000000002</v>
      </c>
      <c r="L59" s="108">
        <f t="shared" ref="L59:L61" si="63">SUM(K59)*1.25</f>
        <v>18.494437500000004</v>
      </c>
      <c r="M59" s="108">
        <f t="shared" ref="M59:M61" si="64">SUM(L59)*1.08</f>
        <v>19.973992500000005</v>
      </c>
      <c r="N59" s="108">
        <f t="shared" ref="N59:N61" si="65">L59*1.2</f>
        <v>22.193325000000005</v>
      </c>
      <c r="O59" s="118">
        <v>13.42</v>
      </c>
      <c r="P59" s="108">
        <f t="shared" ref="P59:P61" si="66">SUM(O59)*1.05</f>
        <v>14.091000000000001</v>
      </c>
      <c r="Q59" s="108">
        <f t="shared" ref="Q59:Q61" si="67">SUM(P59)*1.05</f>
        <v>14.795550000000002</v>
      </c>
      <c r="R59" s="108">
        <f t="shared" ref="R59:R61" si="68">SUM(Q59)*1.25</f>
        <v>18.494437500000004</v>
      </c>
      <c r="S59" s="108">
        <f t="shared" ref="S59:S61" si="69">SUM(R59)*1.08</f>
        <v>19.973992500000005</v>
      </c>
      <c r="T59" s="108">
        <f t="shared" ref="T59:T61" si="70">R59*1.2</f>
        <v>22.193325000000005</v>
      </c>
      <c r="U59" s="107">
        <v>2</v>
      </c>
      <c r="V59" s="107">
        <v>3</v>
      </c>
      <c r="W59" s="48" t="s">
        <v>29</v>
      </c>
      <c r="X59" s="120" t="s">
        <v>175</v>
      </c>
      <c r="Y59" s="120" t="s">
        <v>183</v>
      </c>
    </row>
    <row r="60" spans="1:25" s="43" customFormat="1" ht="141.75" customHeight="1">
      <c r="A60" s="91" t="s">
        <v>22</v>
      </c>
      <c r="B60" s="92">
        <v>1</v>
      </c>
      <c r="C60" s="68" t="s">
        <v>68</v>
      </c>
      <c r="D60" s="86" t="s">
        <v>110</v>
      </c>
      <c r="E60" s="93" t="s">
        <v>21</v>
      </c>
      <c r="F60" s="107" t="s">
        <v>142</v>
      </c>
      <c r="G60" s="72"/>
      <c r="H60" s="107" t="s">
        <v>172</v>
      </c>
      <c r="I60" s="118">
        <v>19.89</v>
      </c>
      <c r="J60" s="108">
        <f t="shared" si="61"/>
        <v>20.884500000000003</v>
      </c>
      <c r="K60" s="108">
        <f t="shared" si="62"/>
        <v>21.928725000000004</v>
      </c>
      <c r="L60" s="108">
        <f t="shared" si="63"/>
        <v>27.410906250000004</v>
      </c>
      <c r="M60" s="108">
        <f t="shared" si="64"/>
        <v>29.603778750000007</v>
      </c>
      <c r="N60" s="108">
        <f t="shared" si="65"/>
        <v>32.8930875</v>
      </c>
      <c r="O60" s="118">
        <v>19.89</v>
      </c>
      <c r="P60" s="108">
        <f t="shared" si="66"/>
        <v>20.884500000000003</v>
      </c>
      <c r="Q60" s="108">
        <f t="shared" si="67"/>
        <v>21.928725000000004</v>
      </c>
      <c r="R60" s="108">
        <f t="shared" si="68"/>
        <v>27.410906250000004</v>
      </c>
      <c r="S60" s="108">
        <f t="shared" si="69"/>
        <v>29.603778750000007</v>
      </c>
      <c r="T60" s="108">
        <f t="shared" si="70"/>
        <v>32.8930875</v>
      </c>
      <c r="U60" s="107">
        <v>2</v>
      </c>
      <c r="V60" s="107">
        <v>3</v>
      </c>
      <c r="W60" s="48" t="s">
        <v>29</v>
      </c>
      <c r="X60" s="120" t="s">
        <v>175</v>
      </c>
      <c r="Y60" s="120" t="s">
        <v>184</v>
      </c>
    </row>
    <row r="61" spans="1:25" s="43" customFormat="1" ht="141.75" customHeight="1">
      <c r="A61" s="91" t="s">
        <v>22</v>
      </c>
      <c r="B61" s="92">
        <v>1</v>
      </c>
      <c r="C61" s="68" t="s">
        <v>69</v>
      </c>
      <c r="D61" s="86" t="s">
        <v>111</v>
      </c>
      <c r="E61" s="93" t="s">
        <v>21</v>
      </c>
      <c r="F61" s="48" t="s">
        <v>143</v>
      </c>
      <c r="G61" s="72"/>
      <c r="H61" s="107" t="s">
        <v>169</v>
      </c>
      <c r="I61" s="118">
        <v>12.17</v>
      </c>
      <c r="J61" s="108">
        <f t="shared" si="61"/>
        <v>12.778500000000001</v>
      </c>
      <c r="K61" s="108">
        <f t="shared" si="62"/>
        <v>13.417425000000001</v>
      </c>
      <c r="L61" s="108">
        <f t="shared" si="63"/>
        <v>16.771781250000004</v>
      </c>
      <c r="M61" s="108">
        <f t="shared" si="64"/>
        <v>18.113523750000006</v>
      </c>
      <c r="N61" s="108">
        <f t="shared" si="65"/>
        <v>20.126137500000002</v>
      </c>
      <c r="O61" s="118">
        <v>12.17</v>
      </c>
      <c r="P61" s="108">
        <f t="shared" si="66"/>
        <v>12.778500000000001</v>
      </c>
      <c r="Q61" s="108">
        <f t="shared" si="67"/>
        <v>13.417425000000001</v>
      </c>
      <c r="R61" s="108">
        <f t="shared" si="68"/>
        <v>16.771781250000004</v>
      </c>
      <c r="S61" s="108">
        <f t="shared" si="69"/>
        <v>18.113523750000006</v>
      </c>
      <c r="T61" s="108">
        <f t="shared" si="70"/>
        <v>20.126137500000002</v>
      </c>
      <c r="U61" s="107">
        <v>2</v>
      </c>
      <c r="V61" s="107">
        <v>3</v>
      </c>
      <c r="W61" s="48" t="s">
        <v>29</v>
      </c>
      <c r="X61" s="120" t="s">
        <v>175</v>
      </c>
      <c r="Y61" s="120" t="s">
        <v>181</v>
      </c>
    </row>
    <row r="62" spans="1:25" s="43" customFormat="1" ht="15.75">
      <c r="A62" s="177" t="s">
        <v>99</v>
      </c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</row>
    <row r="63" spans="1:25" s="43" customFormat="1" ht="141.75" customHeight="1">
      <c r="A63" s="91" t="s">
        <v>22</v>
      </c>
      <c r="B63" s="94">
        <v>1</v>
      </c>
      <c r="C63" s="68" t="s">
        <v>70</v>
      </c>
      <c r="D63" s="86" t="s">
        <v>107</v>
      </c>
      <c r="E63" s="93" t="s">
        <v>21</v>
      </c>
      <c r="F63" s="48" t="s">
        <v>144</v>
      </c>
      <c r="G63" s="72"/>
      <c r="H63" s="107" t="s">
        <v>172</v>
      </c>
      <c r="I63" s="118">
        <v>7.31</v>
      </c>
      <c r="J63" s="108">
        <f t="shared" ref="J63:J64" si="71">SUM(I63)*1.05</f>
        <v>7.6754999999999995</v>
      </c>
      <c r="K63" s="108">
        <f t="shared" ref="K63:K64" si="72">SUM(J63)*1.05</f>
        <v>8.0592749999999995</v>
      </c>
      <c r="L63" s="108">
        <f t="shared" ref="L63:L64" si="73">SUM(K63)*1.25</f>
        <v>10.074093749999999</v>
      </c>
      <c r="M63" s="108">
        <f t="shared" ref="M63:M64" si="74">SUM(L63)*1.08</f>
        <v>10.88002125</v>
      </c>
      <c r="N63" s="108">
        <f t="shared" ref="N63:N64" si="75">L63*1.2</f>
        <v>12.088912499999999</v>
      </c>
      <c r="O63" s="118">
        <v>7.31</v>
      </c>
      <c r="P63" s="108">
        <f t="shared" ref="P63:P64" si="76">SUM(O63)*1.05</f>
        <v>7.6754999999999995</v>
      </c>
      <c r="Q63" s="108">
        <f t="shared" ref="Q63:Q64" si="77">SUM(P63)*1.05</f>
        <v>8.0592749999999995</v>
      </c>
      <c r="R63" s="108">
        <f t="shared" ref="R63:R64" si="78">SUM(Q63)*1.25</f>
        <v>10.074093749999999</v>
      </c>
      <c r="S63" s="108">
        <f t="shared" ref="S63:S64" si="79">SUM(R63)*1.08</f>
        <v>10.88002125</v>
      </c>
      <c r="T63" s="108">
        <f t="shared" ref="T63:T64" si="80">R63*1.2</f>
        <v>12.088912499999999</v>
      </c>
      <c r="U63" s="107">
        <v>2</v>
      </c>
      <c r="V63" s="107">
        <v>3</v>
      </c>
      <c r="W63" s="48" t="s">
        <v>29</v>
      </c>
      <c r="X63" s="120" t="s">
        <v>175</v>
      </c>
      <c r="Y63" s="120" t="s">
        <v>181</v>
      </c>
    </row>
    <row r="64" spans="1:25" s="43" customFormat="1" ht="141.75" customHeight="1">
      <c r="A64" s="91" t="s">
        <v>22</v>
      </c>
      <c r="B64" s="94">
        <v>1</v>
      </c>
      <c r="C64" s="68" t="s">
        <v>112</v>
      </c>
      <c r="D64" s="86" t="s">
        <v>108</v>
      </c>
      <c r="E64" s="93" t="s">
        <v>21</v>
      </c>
      <c r="F64" s="48" t="s">
        <v>144</v>
      </c>
      <c r="G64" s="72"/>
      <c r="H64" s="107" t="s">
        <v>172</v>
      </c>
      <c r="I64" s="118">
        <v>7.31</v>
      </c>
      <c r="J64" s="108">
        <f t="shared" si="71"/>
        <v>7.6754999999999995</v>
      </c>
      <c r="K64" s="108">
        <f t="shared" si="72"/>
        <v>8.0592749999999995</v>
      </c>
      <c r="L64" s="108">
        <f t="shared" si="73"/>
        <v>10.074093749999999</v>
      </c>
      <c r="M64" s="108">
        <f t="shared" si="74"/>
        <v>10.88002125</v>
      </c>
      <c r="N64" s="108">
        <f t="shared" si="75"/>
        <v>12.088912499999999</v>
      </c>
      <c r="O64" s="118">
        <v>7.31</v>
      </c>
      <c r="P64" s="108">
        <f t="shared" si="76"/>
        <v>7.6754999999999995</v>
      </c>
      <c r="Q64" s="108">
        <f t="shared" si="77"/>
        <v>8.0592749999999995</v>
      </c>
      <c r="R64" s="108">
        <f t="shared" si="78"/>
        <v>10.074093749999999</v>
      </c>
      <c r="S64" s="108">
        <f t="shared" si="79"/>
        <v>10.88002125</v>
      </c>
      <c r="T64" s="108">
        <f t="shared" si="80"/>
        <v>12.088912499999999</v>
      </c>
      <c r="U64" s="107">
        <v>2</v>
      </c>
      <c r="V64" s="107">
        <v>3</v>
      </c>
      <c r="W64" s="48" t="s">
        <v>29</v>
      </c>
      <c r="X64" s="120" t="s">
        <v>175</v>
      </c>
      <c r="Y64" s="120" t="s">
        <v>181</v>
      </c>
    </row>
    <row r="65" spans="1:25" s="43" customFormat="1" ht="15.75">
      <c r="A65" s="178" t="s">
        <v>132</v>
      </c>
      <c r="B65" s="178"/>
      <c r="C65" s="178"/>
      <c r="D65" s="178"/>
      <c r="E65" s="178"/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8"/>
      <c r="U65" s="178"/>
      <c r="V65" s="178"/>
      <c r="W65" s="178"/>
      <c r="X65" s="178"/>
      <c r="Y65" s="178"/>
    </row>
    <row r="66" spans="1:25" s="43" customFormat="1" ht="141.75" customHeight="1">
      <c r="A66" s="91" t="s">
        <v>22</v>
      </c>
      <c r="B66" s="104" t="s">
        <v>131</v>
      </c>
      <c r="C66" s="68"/>
      <c r="D66" s="100"/>
      <c r="E66" s="101"/>
      <c r="F66" s="102"/>
      <c r="G66" s="90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90"/>
      <c r="X66" s="103" t="s">
        <v>117</v>
      </c>
      <c r="Y66" s="103" t="s">
        <v>117</v>
      </c>
    </row>
    <row r="67" spans="1:25" s="43" customFormat="1" ht="141.75" customHeight="1">
      <c r="A67" s="91" t="s">
        <v>22</v>
      </c>
      <c r="B67" s="104" t="s">
        <v>131</v>
      </c>
      <c r="C67" s="68"/>
      <c r="D67" s="100"/>
      <c r="E67" s="101"/>
      <c r="F67" s="102"/>
      <c r="G67" s="90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90"/>
      <c r="X67" s="103" t="s">
        <v>117</v>
      </c>
      <c r="Y67" s="103" t="s">
        <v>117</v>
      </c>
    </row>
    <row r="68" spans="1:25" s="43" customFormat="1" ht="141.75" customHeight="1">
      <c r="A68" s="91" t="s">
        <v>22</v>
      </c>
      <c r="B68" s="104" t="s">
        <v>131</v>
      </c>
      <c r="C68" s="68"/>
      <c r="D68" s="100"/>
      <c r="E68" s="101"/>
      <c r="F68" s="102"/>
      <c r="G68" s="90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90"/>
      <c r="X68" s="103" t="s">
        <v>117</v>
      </c>
      <c r="Y68" s="103" t="s">
        <v>117</v>
      </c>
    </row>
    <row r="69" spans="1:25" s="43" customFormat="1" ht="141.75" customHeight="1">
      <c r="A69" s="91" t="s">
        <v>22</v>
      </c>
      <c r="B69" s="104" t="s">
        <v>131</v>
      </c>
      <c r="C69" s="68"/>
      <c r="D69" s="100"/>
      <c r="E69" s="101"/>
      <c r="F69" s="102"/>
      <c r="G69" s="90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90"/>
      <c r="X69" s="103" t="s">
        <v>117</v>
      </c>
      <c r="Y69" s="103" t="s">
        <v>117</v>
      </c>
    </row>
    <row r="70" spans="1:25" s="43" customFormat="1" ht="141.75" customHeight="1">
      <c r="A70" s="91" t="s">
        <v>22</v>
      </c>
      <c r="B70" s="104" t="s">
        <v>131</v>
      </c>
      <c r="C70" s="68"/>
      <c r="D70" s="100"/>
      <c r="E70" s="101"/>
      <c r="F70" s="102"/>
      <c r="G70" s="90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90"/>
      <c r="X70" s="103" t="s">
        <v>117</v>
      </c>
      <c r="Y70" s="103" t="s">
        <v>117</v>
      </c>
    </row>
    <row r="71" spans="1:25" s="43" customFormat="1" ht="141.75" customHeight="1">
      <c r="A71" s="91" t="s">
        <v>22</v>
      </c>
      <c r="B71" s="104" t="s">
        <v>131</v>
      </c>
      <c r="C71" s="68"/>
      <c r="D71" s="100"/>
      <c r="E71" s="101"/>
      <c r="F71" s="102"/>
      <c r="G71" s="90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90"/>
      <c r="X71" s="103" t="s">
        <v>117</v>
      </c>
      <c r="Y71" s="103" t="s">
        <v>117</v>
      </c>
    </row>
    <row r="72" spans="1:25" s="43" customFormat="1" ht="21" customHeight="1" thickBot="1">
      <c r="A72" s="50"/>
      <c r="B72" s="50"/>
      <c r="C72" s="50"/>
      <c r="D72" s="50"/>
      <c r="E72" s="51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</row>
    <row r="73" spans="1:25" s="43" customFormat="1" ht="30.75" customHeight="1">
      <c r="A73" s="50"/>
      <c r="B73" s="50"/>
      <c r="C73" s="50"/>
      <c r="D73" s="173" t="s">
        <v>26</v>
      </c>
      <c r="E73" s="174"/>
      <c r="F73" s="52" t="s">
        <v>14</v>
      </c>
      <c r="G73" s="53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</row>
    <row r="74" spans="1:25" s="53" customFormat="1" ht="30" customHeight="1">
      <c r="D74" s="175" t="s">
        <v>41</v>
      </c>
      <c r="E74" s="176"/>
      <c r="F74" s="110">
        <v>0.12</v>
      </c>
      <c r="G74" s="54"/>
    </row>
    <row r="75" spans="1:25" s="53" customFormat="1" ht="15.75">
      <c r="D75" s="82"/>
      <c r="E75" s="82"/>
      <c r="F75" s="55"/>
      <c r="G75" s="54"/>
    </row>
    <row r="76" spans="1:25" s="29" customFormat="1" ht="21" customHeight="1">
      <c r="A76" s="64"/>
      <c r="B76" s="65" t="s">
        <v>153</v>
      </c>
      <c r="C76" s="66"/>
      <c r="D76" s="66"/>
      <c r="E76" s="67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</row>
    <row r="77" spans="1:25" s="56" customFormat="1" ht="42.75" customHeight="1" thickBot="1">
      <c r="A77" s="55"/>
      <c r="C77" s="60"/>
      <c r="D77" s="61"/>
      <c r="E77" s="61"/>
      <c r="F77" s="61"/>
      <c r="G77" s="24"/>
      <c r="H77" s="61"/>
      <c r="I77" s="61"/>
      <c r="J77" s="61"/>
      <c r="K77" s="61"/>
      <c r="L77" s="61"/>
      <c r="M77" s="61"/>
      <c r="O77" s="61"/>
      <c r="P77" s="61"/>
      <c r="Q77" s="61"/>
      <c r="R77" s="61"/>
      <c r="S77" s="61"/>
      <c r="U77" s="54"/>
      <c r="V77" s="54"/>
      <c r="W77" s="54"/>
    </row>
    <row r="78" spans="1:25" s="56" customFormat="1" ht="123" customHeight="1">
      <c r="A78" s="55"/>
      <c r="B78" s="57"/>
      <c r="C78" s="54"/>
      <c r="D78" s="167" t="s">
        <v>30</v>
      </c>
      <c r="E78" s="168"/>
      <c r="F78" s="168"/>
      <c r="G78" s="62" t="s">
        <v>10</v>
      </c>
      <c r="H78" s="62" t="s">
        <v>11</v>
      </c>
      <c r="I78" s="52" t="s">
        <v>12</v>
      </c>
      <c r="J78" s="81"/>
      <c r="K78" s="81"/>
      <c r="L78" s="81"/>
      <c r="M78" s="81"/>
      <c r="N78" s="24"/>
      <c r="R78" s="81"/>
      <c r="S78" s="81"/>
      <c r="T78" s="24"/>
      <c r="U78" s="54"/>
      <c r="V78" s="54"/>
      <c r="W78" s="54"/>
    </row>
    <row r="79" spans="1:25" s="29" customFormat="1" ht="15.75">
      <c r="D79" s="171" t="s">
        <v>38</v>
      </c>
      <c r="E79" s="172"/>
      <c r="F79" s="172"/>
      <c r="G79" s="111">
        <v>5</v>
      </c>
      <c r="H79" s="115">
        <v>0</v>
      </c>
      <c r="I79" s="114">
        <v>0.2</v>
      </c>
      <c r="J79" s="127"/>
      <c r="K79" s="127"/>
      <c r="L79" s="127"/>
      <c r="M79" s="127"/>
      <c r="R79" s="127"/>
      <c r="S79" s="127"/>
    </row>
    <row r="80" spans="1:25" s="56" customFormat="1" ht="20.25" customHeight="1" thickBot="1">
      <c r="D80" s="169" t="s">
        <v>25</v>
      </c>
      <c r="E80" s="170"/>
      <c r="F80" s="170"/>
      <c r="G80" s="112">
        <v>10</v>
      </c>
      <c r="H80" s="116">
        <v>0</v>
      </c>
      <c r="I80" s="113">
        <v>0.2</v>
      </c>
      <c r="J80" s="128"/>
      <c r="K80" s="128"/>
      <c r="L80" s="128"/>
      <c r="M80" s="128"/>
      <c r="R80" s="128"/>
      <c r="S80" s="128"/>
    </row>
    <row r="81" spans="1:23" s="56" customFormat="1" ht="21" customHeight="1">
      <c r="H81" s="54"/>
    </row>
    <row r="82" spans="1:23" s="56" customFormat="1" ht="15.75">
      <c r="A82" s="55"/>
      <c r="B82" s="24" t="s">
        <v>154</v>
      </c>
      <c r="C82" s="54"/>
      <c r="D82" s="54"/>
      <c r="E82" s="24" t="s">
        <v>13</v>
      </c>
      <c r="F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</row>
    <row r="83" spans="1:23" s="3" customFormat="1" ht="37.5">
      <c r="A83" s="6"/>
      <c r="B83" s="24" t="s">
        <v>155</v>
      </c>
      <c r="C83" s="21"/>
      <c r="D83" s="21"/>
      <c r="E83" s="23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</row>
  </sheetData>
  <mergeCells count="29">
    <mergeCell ref="D80:F80"/>
    <mergeCell ref="A55:Y55"/>
    <mergeCell ref="A45:Y45"/>
    <mergeCell ref="A58:Y58"/>
    <mergeCell ref="A62:Y62"/>
    <mergeCell ref="D73:E73"/>
    <mergeCell ref="D74:E74"/>
    <mergeCell ref="A47:Y47"/>
    <mergeCell ref="D78:F78"/>
    <mergeCell ref="A52:Y52"/>
    <mergeCell ref="A65:Y65"/>
    <mergeCell ref="D79:F79"/>
    <mergeCell ref="A50:Y50"/>
    <mergeCell ref="B1:W1"/>
    <mergeCell ref="B2:W2"/>
    <mergeCell ref="B4:W4"/>
    <mergeCell ref="A13:W13"/>
    <mergeCell ref="A38:Y38"/>
    <mergeCell ref="A15:Y15"/>
    <mergeCell ref="U20:V20"/>
    <mergeCell ref="A6:Y6"/>
    <mergeCell ref="A32:Y32"/>
    <mergeCell ref="B5:W5"/>
    <mergeCell ref="A25:Y25"/>
    <mergeCell ref="A22:Y22"/>
    <mergeCell ref="I20:N20"/>
    <mergeCell ref="O20:T20"/>
    <mergeCell ref="A14:W14"/>
    <mergeCell ref="A16:Y16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8" scale="51" fitToHeight="0" orientation="landscape" r:id="rId1"/>
  <headerFooter alignWithMargins="0">
    <oddHeader xml:space="preserve">&amp;R&amp;14&amp;K04+000Annexe 1 A.E. Papier </oddHeader>
    <oddFooter>&amp;L&amp;P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zoomScale="55" zoomScaleNormal="55" workbookViewId="0">
      <selection activeCell="B2" sqref="B2:K2"/>
    </sheetView>
  </sheetViews>
  <sheetFormatPr baseColWidth="10" defaultRowHeight="39"/>
  <cols>
    <col min="1" max="1" width="15" style="7" customWidth="1"/>
    <col min="2" max="2" width="13.42578125" style="4" customWidth="1"/>
    <col min="3" max="3" width="12.5703125" style="4" customWidth="1"/>
    <col min="4" max="4" width="40.5703125" style="5" customWidth="1"/>
    <col min="5" max="5" width="47.42578125" style="1" customWidth="1"/>
    <col min="6" max="6" width="40.5703125" customWidth="1"/>
    <col min="7" max="7" width="25.5703125" customWidth="1"/>
    <col min="8" max="10" width="12.5703125" customWidth="1"/>
    <col min="11" max="11" width="14.42578125" customWidth="1"/>
    <col min="12" max="12" width="23.85546875" bestFit="1" customWidth="1"/>
    <col min="13" max="13" width="30.5703125" bestFit="1" customWidth="1"/>
    <col min="257" max="257" width="15" customWidth="1"/>
    <col min="258" max="258" width="13.42578125" customWidth="1"/>
    <col min="259" max="259" width="12.5703125" customWidth="1"/>
    <col min="260" max="260" width="40.5703125" customWidth="1"/>
    <col min="261" max="261" width="47.42578125" customWidth="1"/>
    <col min="262" max="262" width="40.5703125" customWidth="1"/>
    <col min="263" max="263" width="25.5703125" customWidth="1"/>
    <col min="264" max="266" width="12.5703125" customWidth="1"/>
    <col min="267" max="267" width="14.42578125" customWidth="1"/>
    <col min="268" max="268" width="23.85546875" bestFit="1" customWidth="1"/>
    <col min="269" max="269" width="30.5703125" bestFit="1" customWidth="1"/>
    <col min="513" max="513" width="15" customWidth="1"/>
    <col min="514" max="514" width="13.42578125" customWidth="1"/>
    <col min="515" max="515" width="12.5703125" customWidth="1"/>
    <col min="516" max="516" width="40.5703125" customWidth="1"/>
    <col min="517" max="517" width="47.42578125" customWidth="1"/>
    <col min="518" max="518" width="40.5703125" customWidth="1"/>
    <col min="519" max="519" width="25.5703125" customWidth="1"/>
    <col min="520" max="522" width="12.5703125" customWidth="1"/>
    <col min="523" max="523" width="14.42578125" customWidth="1"/>
    <col min="524" max="524" width="23.85546875" bestFit="1" customWidth="1"/>
    <col min="525" max="525" width="30.5703125" bestFit="1" customWidth="1"/>
    <col min="769" max="769" width="15" customWidth="1"/>
    <col min="770" max="770" width="13.42578125" customWidth="1"/>
    <col min="771" max="771" width="12.5703125" customWidth="1"/>
    <col min="772" max="772" width="40.5703125" customWidth="1"/>
    <col min="773" max="773" width="47.42578125" customWidth="1"/>
    <col min="774" max="774" width="40.5703125" customWidth="1"/>
    <col min="775" max="775" width="25.5703125" customWidth="1"/>
    <col min="776" max="778" width="12.5703125" customWidth="1"/>
    <col min="779" max="779" width="14.42578125" customWidth="1"/>
    <col min="780" max="780" width="23.85546875" bestFit="1" customWidth="1"/>
    <col min="781" max="781" width="30.5703125" bestFit="1" customWidth="1"/>
    <col min="1025" max="1025" width="15" customWidth="1"/>
    <col min="1026" max="1026" width="13.42578125" customWidth="1"/>
    <col min="1027" max="1027" width="12.5703125" customWidth="1"/>
    <col min="1028" max="1028" width="40.5703125" customWidth="1"/>
    <col min="1029" max="1029" width="47.42578125" customWidth="1"/>
    <col min="1030" max="1030" width="40.5703125" customWidth="1"/>
    <col min="1031" max="1031" width="25.5703125" customWidth="1"/>
    <col min="1032" max="1034" width="12.5703125" customWidth="1"/>
    <col min="1035" max="1035" width="14.42578125" customWidth="1"/>
    <col min="1036" max="1036" width="23.85546875" bestFit="1" customWidth="1"/>
    <col min="1037" max="1037" width="30.5703125" bestFit="1" customWidth="1"/>
    <col min="1281" max="1281" width="15" customWidth="1"/>
    <col min="1282" max="1282" width="13.42578125" customWidth="1"/>
    <col min="1283" max="1283" width="12.5703125" customWidth="1"/>
    <col min="1284" max="1284" width="40.5703125" customWidth="1"/>
    <col min="1285" max="1285" width="47.42578125" customWidth="1"/>
    <col min="1286" max="1286" width="40.5703125" customWidth="1"/>
    <col min="1287" max="1287" width="25.5703125" customWidth="1"/>
    <col min="1288" max="1290" width="12.5703125" customWidth="1"/>
    <col min="1291" max="1291" width="14.42578125" customWidth="1"/>
    <col min="1292" max="1292" width="23.85546875" bestFit="1" customWidth="1"/>
    <col min="1293" max="1293" width="30.5703125" bestFit="1" customWidth="1"/>
    <col min="1537" max="1537" width="15" customWidth="1"/>
    <col min="1538" max="1538" width="13.42578125" customWidth="1"/>
    <col min="1539" max="1539" width="12.5703125" customWidth="1"/>
    <col min="1540" max="1540" width="40.5703125" customWidth="1"/>
    <col min="1541" max="1541" width="47.42578125" customWidth="1"/>
    <col min="1542" max="1542" width="40.5703125" customWidth="1"/>
    <col min="1543" max="1543" width="25.5703125" customWidth="1"/>
    <col min="1544" max="1546" width="12.5703125" customWidth="1"/>
    <col min="1547" max="1547" width="14.42578125" customWidth="1"/>
    <col min="1548" max="1548" width="23.85546875" bestFit="1" customWidth="1"/>
    <col min="1549" max="1549" width="30.5703125" bestFit="1" customWidth="1"/>
    <col min="1793" max="1793" width="15" customWidth="1"/>
    <col min="1794" max="1794" width="13.42578125" customWidth="1"/>
    <col min="1795" max="1795" width="12.5703125" customWidth="1"/>
    <col min="1796" max="1796" width="40.5703125" customWidth="1"/>
    <col min="1797" max="1797" width="47.42578125" customWidth="1"/>
    <col min="1798" max="1798" width="40.5703125" customWidth="1"/>
    <col min="1799" max="1799" width="25.5703125" customWidth="1"/>
    <col min="1800" max="1802" width="12.5703125" customWidth="1"/>
    <col min="1803" max="1803" width="14.42578125" customWidth="1"/>
    <col min="1804" max="1804" width="23.85546875" bestFit="1" customWidth="1"/>
    <col min="1805" max="1805" width="30.5703125" bestFit="1" customWidth="1"/>
    <col min="2049" max="2049" width="15" customWidth="1"/>
    <col min="2050" max="2050" width="13.42578125" customWidth="1"/>
    <col min="2051" max="2051" width="12.5703125" customWidth="1"/>
    <col min="2052" max="2052" width="40.5703125" customWidth="1"/>
    <col min="2053" max="2053" width="47.42578125" customWidth="1"/>
    <col min="2054" max="2054" width="40.5703125" customWidth="1"/>
    <col min="2055" max="2055" width="25.5703125" customWidth="1"/>
    <col min="2056" max="2058" width="12.5703125" customWidth="1"/>
    <col min="2059" max="2059" width="14.42578125" customWidth="1"/>
    <col min="2060" max="2060" width="23.85546875" bestFit="1" customWidth="1"/>
    <col min="2061" max="2061" width="30.5703125" bestFit="1" customWidth="1"/>
    <col min="2305" max="2305" width="15" customWidth="1"/>
    <col min="2306" max="2306" width="13.42578125" customWidth="1"/>
    <col min="2307" max="2307" width="12.5703125" customWidth="1"/>
    <col min="2308" max="2308" width="40.5703125" customWidth="1"/>
    <col min="2309" max="2309" width="47.42578125" customWidth="1"/>
    <col min="2310" max="2310" width="40.5703125" customWidth="1"/>
    <col min="2311" max="2311" width="25.5703125" customWidth="1"/>
    <col min="2312" max="2314" width="12.5703125" customWidth="1"/>
    <col min="2315" max="2315" width="14.42578125" customWidth="1"/>
    <col min="2316" max="2316" width="23.85546875" bestFit="1" customWidth="1"/>
    <col min="2317" max="2317" width="30.5703125" bestFit="1" customWidth="1"/>
    <col min="2561" max="2561" width="15" customWidth="1"/>
    <col min="2562" max="2562" width="13.42578125" customWidth="1"/>
    <col min="2563" max="2563" width="12.5703125" customWidth="1"/>
    <col min="2564" max="2564" width="40.5703125" customWidth="1"/>
    <col min="2565" max="2565" width="47.42578125" customWidth="1"/>
    <col min="2566" max="2566" width="40.5703125" customWidth="1"/>
    <col min="2567" max="2567" width="25.5703125" customWidth="1"/>
    <col min="2568" max="2570" width="12.5703125" customWidth="1"/>
    <col min="2571" max="2571" width="14.42578125" customWidth="1"/>
    <col min="2572" max="2572" width="23.85546875" bestFit="1" customWidth="1"/>
    <col min="2573" max="2573" width="30.5703125" bestFit="1" customWidth="1"/>
    <col min="2817" max="2817" width="15" customWidth="1"/>
    <col min="2818" max="2818" width="13.42578125" customWidth="1"/>
    <col min="2819" max="2819" width="12.5703125" customWidth="1"/>
    <col min="2820" max="2820" width="40.5703125" customWidth="1"/>
    <col min="2821" max="2821" width="47.42578125" customWidth="1"/>
    <col min="2822" max="2822" width="40.5703125" customWidth="1"/>
    <col min="2823" max="2823" width="25.5703125" customWidth="1"/>
    <col min="2824" max="2826" width="12.5703125" customWidth="1"/>
    <col min="2827" max="2827" width="14.42578125" customWidth="1"/>
    <col min="2828" max="2828" width="23.85546875" bestFit="1" customWidth="1"/>
    <col min="2829" max="2829" width="30.5703125" bestFit="1" customWidth="1"/>
    <col min="3073" max="3073" width="15" customWidth="1"/>
    <col min="3074" max="3074" width="13.42578125" customWidth="1"/>
    <col min="3075" max="3075" width="12.5703125" customWidth="1"/>
    <col min="3076" max="3076" width="40.5703125" customWidth="1"/>
    <col min="3077" max="3077" width="47.42578125" customWidth="1"/>
    <col min="3078" max="3078" width="40.5703125" customWidth="1"/>
    <col min="3079" max="3079" width="25.5703125" customWidth="1"/>
    <col min="3080" max="3082" width="12.5703125" customWidth="1"/>
    <col min="3083" max="3083" width="14.42578125" customWidth="1"/>
    <col min="3084" max="3084" width="23.85546875" bestFit="1" customWidth="1"/>
    <col min="3085" max="3085" width="30.5703125" bestFit="1" customWidth="1"/>
    <col min="3329" max="3329" width="15" customWidth="1"/>
    <col min="3330" max="3330" width="13.42578125" customWidth="1"/>
    <col min="3331" max="3331" width="12.5703125" customWidth="1"/>
    <col min="3332" max="3332" width="40.5703125" customWidth="1"/>
    <col min="3333" max="3333" width="47.42578125" customWidth="1"/>
    <col min="3334" max="3334" width="40.5703125" customWidth="1"/>
    <col min="3335" max="3335" width="25.5703125" customWidth="1"/>
    <col min="3336" max="3338" width="12.5703125" customWidth="1"/>
    <col min="3339" max="3339" width="14.42578125" customWidth="1"/>
    <col min="3340" max="3340" width="23.85546875" bestFit="1" customWidth="1"/>
    <col min="3341" max="3341" width="30.5703125" bestFit="1" customWidth="1"/>
    <col min="3585" max="3585" width="15" customWidth="1"/>
    <col min="3586" max="3586" width="13.42578125" customWidth="1"/>
    <col min="3587" max="3587" width="12.5703125" customWidth="1"/>
    <col min="3588" max="3588" width="40.5703125" customWidth="1"/>
    <col min="3589" max="3589" width="47.42578125" customWidth="1"/>
    <col min="3590" max="3590" width="40.5703125" customWidth="1"/>
    <col min="3591" max="3591" width="25.5703125" customWidth="1"/>
    <col min="3592" max="3594" width="12.5703125" customWidth="1"/>
    <col min="3595" max="3595" width="14.42578125" customWidth="1"/>
    <col min="3596" max="3596" width="23.85546875" bestFit="1" customWidth="1"/>
    <col min="3597" max="3597" width="30.5703125" bestFit="1" customWidth="1"/>
    <col min="3841" max="3841" width="15" customWidth="1"/>
    <col min="3842" max="3842" width="13.42578125" customWidth="1"/>
    <col min="3843" max="3843" width="12.5703125" customWidth="1"/>
    <col min="3844" max="3844" width="40.5703125" customWidth="1"/>
    <col min="3845" max="3845" width="47.42578125" customWidth="1"/>
    <col min="3846" max="3846" width="40.5703125" customWidth="1"/>
    <col min="3847" max="3847" width="25.5703125" customWidth="1"/>
    <col min="3848" max="3850" width="12.5703125" customWidth="1"/>
    <col min="3851" max="3851" width="14.42578125" customWidth="1"/>
    <col min="3852" max="3852" width="23.85546875" bestFit="1" customWidth="1"/>
    <col min="3853" max="3853" width="30.5703125" bestFit="1" customWidth="1"/>
    <col min="4097" max="4097" width="15" customWidth="1"/>
    <col min="4098" max="4098" width="13.42578125" customWidth="1"/>
    <col min="4099" max="4099" width="12.5703125" customWidth="1"/>
    <col min="4100" max="4100" width="40.5703125" customWidth="1"/>
    <col min="4101" max="4101" width="47.42578125" customWidth="1"/>
    <col min="4102" max="4102" width="40.5703125" customWidth="1"/>
    <col min="4103" max="4103" width="25.5703125" customWidth="1"/>
    <col min="4104" max="4106" width="12.5703125" customWidth="1"/>
    <col min="4107" max="4107" width="14.42578125" customWidth="1"/>
    <col min="4108" max="4108" width="23.85546875" bestFit="1" customWidth="1"/>
    <col min="4109" max="4109" width="30.5703125" bestFit="1" customWidth="1"/>
    <col min="4353" max="4353" width="15" customWidth="1"/>
    <col min="4354" max="4354" width="13.42578125" customWidth="1"/>
    <col min="4355" max="4355" width="12.5703125" customWidth="1"/>
    <col min="4356" max="4356" width="40.5703125" customWidth="1"/>
    <col min="4357" max="4357" width="47.42578125" customWidth="1"/>
    <col min="4358" max="4358" width="40.5703125" customWidth="1"/>
    <col min="4359" max="4359" width="25.5703125" customWidth="1"/>
    <col min="4360" max="4362" width="12.5703125" customWidth="1"/>
    <col min="4363" max="4363" width="14.42578125" customWidth="1"/>
    <col min="4364" max="4364" width="23.85546875" bestFit="1" customWidth="1"/>
    <col min="4365" max="4365" width="30.5703125" bestFit="1" customWidth="1"/>
    <col min="4609" max="4609" width="15" customWidth="1"/>
    <col min="4610" max="4610" width="13.42578125" customWidth="1"/>
    <col min="4611" max="4611" width="12.5703125" customWidth="1"/>
    <col min="4612" max="4612" width="40.5703125" customWidth="1"/>
    <col min="4613" max="4613" width="47.42578125" customWidth="1"/>
    <col min="4614" max="4614" width="40.5703125" customWidth="1"/>
    <col min="4615" max="4615" width="25.5703125" customWidth="1"/>
    <col min="4616" max="4618" width="12.5703125" customWidth="1"/>
    <col min="4619" max="4619" width="14.42578125" customWidth="1"/>
    <col min="4620" max="4620" width="23.85546875" bestFit="1" customWidth="1"/>
    <col min="4621" max="4621" width="30.5703125" bestFit="1" customWidth="1"/>
    <col min="4865" max="4865" width="15" customWidth="1"/>
    <col min="4866" max="4866" width="13.42578125" customWidth="1"/>
    <col min="4867" max="4867" width="12.5703125" customWidth="1"/>
    <col min="4868" max="4868" width="40.5703125" customWidth="1"/>
    <col min="4869" max="4869" width="47.42578125" customWidth="1"/>
    <col min="4870" max="4870" width="40.5703125" customWidth="1"/>
    <col min="4871" max="4871" width="25.5703125" customWidth="1"/>
    <col min="4872" max="4874" width="12.5703125" customWidth="1"/>
    <col min="4875" max="4875" width="14.42578125" customWidth="1"/>
    <col min="4876" max="4876" width="23.85546875" bestFit="1" customWidth="1"/>
    <col min="4877" max="4877" width="30.5703125" bestFit="1" customWidth="1"/>
    <col min="5121" max="5121" width="15" customWidth="1"/>
    <col min="5122" max="5122" width="13.42578125" customWidth="1"/>
    <col min="5123" max="5123" width="12.5703125" customWidth="1"/>
    <col min="5124" max="5124" width="40.5703125" customWidth="1"/>
    <col min="5125" max="5125" width="47.42578125" customWidth="1"/>
    <col min="5126" max="5126" width="40.5703125" customWidth="1"/>
    <col min="5127" max="5127" width="25.5703125" customWidth="1"/>
    <col min="5128" max="5130" width="12.5703125" customWidth="1"/>
    <col min="5131" max="5131" width="14.42578125" customWidth="1"/>
    <col min="5132" max="5132" width="23.85546875" bestFit="1" customWidth="1"/>
    <col min="5133" max="5133" width="30.5703125" bestFit="1" customWidth="1"/>
    <col min="5377" max="5377" width="15" customWidth="1"/>
    <col min="5378" max="5378" width="13.42578125" customWidth="1"/>
    <col min="5379" max="5379" width="12.5703125" customWidth="1"/>
    <col min="5380" max="5380" width="40.5703125" customWidth="1"/>
    <col min="5381" max="5381" width="47.42578125" customWidth="1"/>
    <col min="5382" max="5382" width="40.5703125" customWidth="1"/>
    <col min="5383" max="5383" width="25.5703125" customWidth="1"/>
    <col min="5384" max="5386" width="12.5703125" customWidth="1"/>
    <col min="5387" max="5387" width="14.42578125" customWidth="1"/>
    <col min="5388" max="5388" width="23.85546875" bestFit="1" customWidth="1"/>
    <col min="5389" max="5389" width="30.5703125" bestFit="1" customWidth="1"/>
    <col min="5633" max="5633" width="15" customWidth="1"/>
    <col min="5634" max="5634" width="13.42578125" customWidth="1"/>
    <col min="5635" max="5635" width="12.5703125" customWidth="1"/>
    <col min="5636" max="5636" width="40.5703125" customWidth="1"/>
    <col min="5637" max="5637" width="47.42578125" customWidth="1"/>
    <col min="5638" max="5638" width="40.5703125" customWidth="1"/>
    <col min="5639" max="5639" width="25.5703125" customWidth="1"/>
    <col min="5640" max="5642" width="12.5703125" customWidth="1"/>
    <col min="5643" max="5643" width="14.42578125" customWidth="1"/>
    <col min="5644" max="5644" width="23.85546875" bestFit="1" customWidth="1"/>
    <col min="5645" max="5645" width="30.5703125" bestFit="1" customWidth="1"/>
    <col min="5889" max="5889" width="15" customWidth="1"/>
    <col min="5890" max="5890" width="13.42578125" customWidth="1"/>
    <col min="5891" max="5891" width="12.5703125" customWidth="1"/>
    <col min="5892" max="5892" width="40.5703125" customWidth="1"/>
    <col min="5893" max="5893" width="47.42578125" customWidth="1"/>
    <col min="5894" max="5894" width="40.5703125" customWidth="1"/>
    <col min="5895" max="5895" width="25.5703125" customWidth="1"/>
    <col min="5896" max="5898" width="12.5703125" customWidth="1"/>
    <col min="5899" max="5899" width="14.42578125" customWidth="1"/>
    <col min="5900" max="5900" width="23.85546875" bestFit="1" customWidth="1"/>
    <col min="5901" max="5901" width="30.5703125" bestFit="1" customWidth="1"/>
    <col min="6145" max="6145" width="15" customWidth="1"/>
    <col min="6146" max="6146" width="13.42578125" customWidth="1"/>
    <col min="6147" max="6147" width="12.5703125" customWidth="1"/>
    <col min="6148" max="6148" width="40.5703125" customWidth="1"/>
    <col min="6149" max="6149" width="47.42578125" customWidth="1"/>
    <col min="6150" max="6150" width="40.5703125" customWidth="1"/>
    <col min="6151" max="6151" width="25.5703125" customWidth="1"/>
    <col min="6152" max="6154" width="12.5703125" customWidth="1"/>
    <col min="6155" max="6155" width="14.42578125" customWidth="1"/>
    <col min="6156" max="6156" width="23.85546875" bestFit="1" customWidth="1"/>
    <col min="6157" max="6157" width="30.5703125" bestFit="1" customWidth="1"/>
    <col min="6401" max="6401" width="15" customWidth="1"/>
    <col min="6402" max="6402" width="13.42578125" customWidth="1"/>
    <col min="6403" max="6403" width="12.5703125" customWidth="1"/>
    <col min="6404" max="6404" width="40.5703125" customWidth="1"/>
    <col min="6405" max="6405" width="47.42578125" customWidth="1"/>
    <col min="6406" max="6406" width="40.5703125" customWidth="1"/>
    <col min="6407" max="6407" width="25.5703125" customWidth="1"/>
    <col min="6408" max="6410" width="12.5703125" customWidth="1"/>
    <col min="6411" max="6411" width="14.42578125" customWidth="1"/>
    <col min="6412" max="6412" width="23.85546875" bestFit="1" customWidth="1"/>
    <col min="6413" max="6413" width="30.5703125" bestFit="1" customWidth="1"/>
    <col min="6657" max="6657" width="15" customWidth="1"/>
    <col min="6658" max="6658" width="13.42578125" customWidth="1"/>
    <col min="6659" max="6659" width="12.5703125" customWidth="1"/>
    <col min="6660" max="6660" width="40.5703125" customWidth="1"/>
    <col min="6661" max="6661" width="47.42578125" customWidth="1"/>
    <col min="6662" max="6662" width="40.5703125" customWidth="1"/>
    <col min="6663" max="6663" width="25.5703125" customWidth="1"/>
    <col min="6664" max="6666" width="12.5703125" customWidth="1"/>
    <col min="6667" max="6667" width="14.42578125" customWidth="1"/>
    <col min="6668" max="6668" width="23.85546875" bestFit="1" customWidth="1"/>
    <col min="6669" max="6669" width="30.5703125" bestFit="1" customWidth="1"/>
    <col min="6913" max="6913" width="15" customWidth="1"/>
    <col min="6914" max="6914" width="13.42578125" customWidth="1"/>
    <col min="6915" max="6915" width="12.5703125" customWidth="1"/>
    <col min="6916" max="6916" width="40.5703125" customWidth="1"/>
    <col min="6917" max="6917" width="47.42578125" customWidth="1"/>
    <col min="6918" max="6918" width="40.5703125" customWidth="1"/>
    <col min="6919" max="6919" width="25.5703125" customWidth="1"/>
    <col min="6920" max="6922" width="12.5703125" customWidth="1"/>
    <col min="6923" max="6923" width="14.42578125" customWidth="1"/>
    <col min="6924" max="6924" width="23.85546875" bestFit="1" customWidth="1"/>
    <col min="6925" max="6925" width="30.5703125" bestFit="1" customWidth="1"/>
    <col min="7169" max="7169" width="15" customWidth="1"/>
    <col min="7170" max="7170" width="13.42578125" customWidth="1"/>
    <col min="7171" max="7171" width="12.5703125" customWidth="1"/>
    <col min="7172" max="7172" width="40.5703125" customWidth="1"/>
    <col min="7173" max="7173" width="47.42578125" customWidth="1"/>
    <col min="7174" max="7174" width="40.5703125" customWidth="1"/>
    <col min="7175" max="7175" width="25.5703125" customWidth="1"/>
    <col min="7176" max="7178" width="12.5703125" customWidth="1"/>
    <col min="7179" max="7179" width="14.42578125" customWidth="1"/>
    <col min="7180" max="7180" width="23.85546875" bestFit="1" customWidth="1"/>
    <col min="7181" max="7181" width="30.5703125" bestFit="1" customWidth="1"/>
    <col min="7425" max="7425" width="15" customWidth="1"/>
    <col min="7426" max="7426" width="13.42578125" customWidth="1"/>
    <col min="7427" max="7427" width="12.5703125" customWidth="1"/>
    <col min="7428" max="7428" width="40.5703125" customWidth="1"/>
    <col min="7429" max="7429" width="47.42578125" customWidth="1"/>
    <col min="7430" max="7430" width="40.5703125" customWidth="1"/>
    <col min="7431" max="7431" width="25.5703125" customWidth="1"/>
    <col min="7432" max="7434" width="12.5703125" customWidth="1"/>
    <col min="7435" max="7435" width="14.42578125" customWidth="1"/>
    <col min="7436" max="7436" width="23.85546875" bestFit="1" customWidth="1"/>
    <col min="7437" max="7437" width="30.5703125" bestFit="1" customWidth="1"/>
    <col min="7681" max="7681" width="15" customWidth="1"/>
    <col min="7682" max="7682" width="13.42578125" customWidth="1"/>
    <col min="7683" max="7683" width="12.5703125" customWidth="1"/>
    <col min="7684" max="7684" width="40.5703125" customWidth="1"/>
    <col min="7685" max="7685" width="47.42578125" customWidth="1"/>
    <col min="7686" max="7686" width="40.5703125" customWidth="1"/>
    <col min="7687" max="7687" width="25.5703125" customWidth="1"/>
    <col min="7688" max="7690" width="12.5703125" customWidth="1"/>
    <col min="7691" max="7691" width="14.42578125" customWidth="1"/>
    <col min="7692" max="7692" width="23.85546875" bestFit="1" customWidth="1"/>
    <col min="7693" max="7693" width="30.5703125" bestFit="1" customWidth="1"/>
    <col min="7937" max="7937" width="15" customWidth="1"/>
    <col min="7938" max="7938" width="13.42578125" customWidth="1"/>
    <col min="7939" max="7939" width="12.5703125" customWidth="1"/>
    <col min="7940" max="7940" width="40.5703125" customWidth="1"/>
    <col min="7941" max="7941" width="47.42578125" customWidth="1"/>
    <col min="7942" max="7942" width="40.5703125" customWidth="1"/>
    <col min="7943" max="7943" width="25.5703125" customWidth="1"/>
    <col min="7944" max="7946" width="12.5703125" customWidth="1"/>
    <col min="7947" max="7947" width="14.42578125" customWidth="1"/>
    <col min="7948" max="7948" width="23.85546875" bestFit="1" customWidth="1"/>
    <col min="7949" max="7949" width="30.5703125" bestFit="1" customWidth="1"/>
    <col min="8193" max="8193" width="15" customWidth="1"/>
    <col min="8194" max="8194" width="13.42578125" customWidth="1"/>
    <col min="8195" max="8195" width="12.5703125" customWidth="1"/>
    <col min="8196" max="8196" width="40.5703125" customWidth="1"/>
    <col min="8197" max="8197" width="47.42578125" customWidth="1"/>
    <col min="8198" max="8198" width="40.5703125" customWidth="1"/>
    <col min="8199" max="8199" width="25.5703125" customWidth="1"/>
    <col min="8200" max="8202" width="12.5703125" customWidth="1"/>
    <col min="8203" max="8203" width="14.42578125" customWidth="1"/>
    <col min="8204" max="8204" width="23.85546875" bestFit="1" customWidth="1"/>
    <col min="8205" max="8205" width="30.5703125" bestFit="1" customWidth="1"/>
    <col min="8449" max="8449" width="15" customWidth="1"/>
    <col min="8450" max="8450" width="13.42578125" customWidth="1"/>
    <col min="8451" max="8451" width="12.5703125" customWidth="1"/>
    <col min="8452" max="8452" width="40.5703125" customWidth="1"/>
    <col min="8453" max="8453" width="47.42578125" customWidth="1"/>
    <col min="8454" max="8454" width="40.5703125" customWidth="1"/>
    <col min="8455" max="8455" width="25.5703125" customWidth="1"/>
    <col min="8456" max="8458" width="12.5703125" customWidth="1"/>
    <col min="8459" max="8459" width="14.42578125" customWidth="1"/>
    <col min="8460" max="8460" width="23.85546875" bestFit="1" customWidth="1"/>
    <col min="8461" max="8461" width="30.5703125" bestFit="1" customWidth="1"/>
    <col min="8705" max="8705" width="15" customWidth="1"/>
    <col min="8706" max="8706" width="13.42578125" customWidth="1"/>
    <col min="8707" max="8707" width="12.5703125" customWidth="1"/>
    <col min="8708" max="8708" width="40.5703125" customWidth="1"/>
    <col min="8709" max="8709" width="47.42578125" customWidth="1"/>
    <col min="8710" max="8710" width="40.5703125" customWidth="1"/>
    <col min="8711" max="8711" width="25.5703125" customWidth="1"/>
    <col min="8712" max="8714" width="12.5703125" customWidth="1"/>
    <col min="8715" max="8715" width="14.42578125" customWidth="1"/>
    <col min="8716" max="8716" width="23.85546875" bestFit="1" customWidth="1"/>
    <col min="8717" max="8717" width="30.5703125" bestFit="1" customWidth="1"/>
    <col min="8961" max="8961" width="15" customWidth="1"/>
    <col min="8962" max="8962" width="13.42578125" customWidth="1"/>
    <col min="8963" max="8963" width="12.5703125" customWidth="1"/>
    <col min="8964" max="8964" width="40.5703125" customWidth="1"/>
    <col min="8965" max="8965" width="47.42578125" customWidth="1"/>
    <col min="8966" max="8966" width="40.5703125" customWidth="1"/>
    <col min="8967" max="8967" width="25.5703125" customWidth="1"/>
    <col min="8968" max="8970" width="12.5703125" customWidth="1"/>
    <col min="8971" max="8971" width="14.42578125" customWidth="1"/>
    <col min="8972" max="8972" width="23.85546875" bestFit="1" customWidth="1"/>
    <col min="8973" max="8973" width="30.5703125" bestFit="1" customWidth="1"/>
    <col min="9217" max="9217" width="15" customWidth="1"/>
    <col min="9218" max="9218" width="13.42578125" customWidth="1"/>
    <col min="9219" max="9219" width="12.5703125" customWidth="1"/>
    <col min="9220" max="9220" width="40.5703125" customWidth="1"/>
    <col min="9221" max="9221" width="47.42578125" customWidth="1"/>
    <col min="9222" max="9222" width="40.5703125" customWidth="1"/>
    <col min="9223" max="9223" width="25.5703125" customWidth="1"/>
    <col min="9224" max="9226" width="12.5703125" customWidth="1"/>
    <col min="9227" max="9227" width="14.42578125" customWidth="1"/>
    <col min="9228" max="9228" width="23.85546875" bestFit="1" customWidth="1"/>
    <col min="9229" max="9229" width="30.5703125" bestFit="1" customWidth="1"/>
    <col min="9473" max="9473" width="15" customWidth="1"/>
    <col min="9474" max="9474" width="13.42578125" customWidth="1"/>
    <col min="9475" max="9475" width="12.5703125" customWidth="1"/>
    <col min="9476" max="9476" width="40.5703125" customWidth="1"/>
    <col min="9477" max="9477" width="47.42578125" customWidth="1"/>
    <col min="9478" max="9478" width="40.5703125" customWidth="1"/>
    <col min="9479" max="9479" width="25.5703125" customWidth="1"/>
    <col min="9480" max="9482" width="12.5703125" customWidth="1"/>
    <col min="9483" max="9483" width="14.42578125" customWidth="1"/>
    <col min="9484" max="9484" width="23.85546875" bestFit="1" customWidth="1"/>
    <col min="9485" max="9485" width="30.5703125" bestFit="1" customWidth="1"/>
    <col min="9729" max="9729" width="15" customWidth="1"/>
    <col min="9730" max="9730" width="13.42578125" customWidth="1"/>
    <col min="9731" max="9731" width="12.5703125" customWidth="1"/>
    <col min="9732" max="9732" width="40.5703125" customWidth="1"/>
    <col min="9733" max="9733" width="47.42578125" customWidth="1"/>
    <col min="9734" max="9734" width="40.5703125" customWidth="1"/>
    <col min="9735" max="9735" width="25.5703125" customWidth="1"/>
    <col min="9736" max="9738" width="12.5703125" customWidth="1"/>
    <col min="9739" max="9739" width="14.42578125" customWidth="1"/>
    <col min="9740" max="9740" width="23.85546875" bestFit="1" customWidth="1"/>
    <col min="9741" max="9741" width="30.5703125" bestFit="1" customWidth="1"/>
    <col min="9985" max="9985" width="15" customWidth="1"/>
    <col min="9986" max="9986" width="13.42578125" customWidth="1"/>
    <col min="9987" max="9987" width="12.5703125" customWidth="1"/>
    <col min="9988" max="9988" width="40.5703125" customWidth="1"/>
    <col min="9989" max="9989" width="47.42578125" customWidth="1"/>
    <col min="9990" max="9990" width="40.5703125" customWidth="1"/>
    <col min="9991" max="9991" width="25.5703125" customWidth="1"/>
    <col min="9992" max="9994" width="12.5703125" customWidth="1"/>
    <col min="9995" max="9995" width="14.42578125" customWidth="1"/>
    <col min="9996" max="9996" width="23.85546875" bestFit="1" customWidth="1"/>
    <col min="9997" max="9997" width="30.5703125" bestFit="1" customWidth="1"/>
    <col min="10241" max="10241" width="15" customWidth="1"/>
    <col min="10242" max="10242" width="13.42578125" customWidth="1"/>
    <col min="10243" max="10243" width="12.5703125" customWidth="1"/>
    <col min="10244" max="10244" width="40.5703125" customWidth="1"/>
    <col min="10245" max="10245" width="47.42578125" customWidth="1"/>
    <col min="10246" max="10246" width="40.5703125" customWidth="1"/>
    <col min="10247" max="10247" width="25.5703125" customWidth="1"/>
    <col min="10248" max="10250" width="12.5703125" customWidth="1"/>
    <col min="10251" max="10251" width="14.42578125" customWidth="1"/>
    <col min="10252" max="10252" width="23.85546875" bestFit="1" customWidth="1"/>
    <col min="10253" max="10253" width="30.5703125" bestFit="1" customWidth="1"/>
    <col min="10497" max="10497" width="15" customWidth="1"/>
    <col min="10498" max="10498" width="13.42578125" customWidth="1"/>
    <col min="10499" max="10499" width="12.5703125" customWidth="1"/>
    <col min="10500" max="10500" width="40.5703125" customWidth="1"/>
    <col min="10501" max="10501" width="47.42578125" customWidth="1"/>
    <col min="10502" max="10502" width="40.5703125" customWidth="1"/>
    <col min="10503" max="10503" width="25.5703125" customWidth="1"/>
    <col min="10504" max="10506" width="12.5703125" customWidth="1"/>
    <col min="10507" max="10507" width="14.42578125" customWidth="1"/>
    <col min="10508" max="10508" width="23.85546875" bestFit="1" customWidth="1"/>
    <col min="10509" max="10509" width="30.5703125" bestFit="1" customWidth="1"/>
    <col min="10753" max="10753" width="15" customWidth="1"/>
    <col min="10754" max="10754" width="13.42578125" customWidth="1"/>
    <col min="10755" max="10755" width="12.5703125" customWidth="1"/>
    <col min="10756" max="10756" width="40.5703125" customWidth="1"/>
    <col min="10757" max="10757" width="47.42578125" customWidth="1"/>
    <col min="10758" max="10758" width="40.5703125" customWidth="1"/>
    <col min="10759" max="10759" width="25.5703125" customWidth="1"/>
    <col min="10760" max="10762" width="12.5703125" customWidth="1"/>
    <col min="10763" max="10763" width="14.42578125" customWidth="1"/>
    <col min="10764" max="10764" width="23.85546875" bestFit="1" customWidth="1"/>
    <col min="10765" max="10765" width="30.5703125" bestFit="1" customWidth="1"/>
    <col min="11009" max="11009" width="15" customWidth="1"/>
    <col min="11010" max="11010" width="13.42578125" customWidth="1"/>
    <col min="11011" max="11011" width="12.5703125" customWidth="1"/>
    <col min="11012" max="11012" width="40.5703125" customWidth="1"/>
    <col min="11013" max="11013" width="47.42578125" customWidth="1"/>
    <col min="11014" max="11014" width="40.5703125" customWidth="1"/>
    <col min="11015" max="11015" width="25.5703125" customWidth="1"/>
    <col min="11016" max="11018" width="12.5703125" customWidth="1"/>
    <col min="11019" max="11019" width="14.42578125" customWidth="1"/>
    <col min="11020" max="11020" width="23.85546875" bestFit="1" customWidth="1"/>
    <col min="11021" max="11021" width="30.5703125" bestFit="1" customWidth="1"/>
    <col min="11265" max="11265" width="15" customWidth="1"/>
    <col min="11266" max="11266" width="13.42578125" customWidth="1"/>
    <col min="11267" max="11267" width="12.5703125" customWidth="1"/>
    <col min="11268" max="11268" width="40.5703125" customWidth="1"/>
    <col min="11269" max="11269" width="47.42578125" customWidth="1"/>
    <col min="11270" max="11270" width="40.5703125" customWidth="1"/>
    <col min="11271" max="11271" width="25.5703125" customWidth="1"/>
    <col min="11272" max="11274" width="12.5703125" customWidth="1"/>
    <col min="11275" max="11275" width="14.42578125" customWidth="1"/>
    <col min="11276" max="11276" width="23.85546875" bestFit="1" customWidth="1"/>
    <col min="11277" max="11277" width="30.5703125" bestFit="1" customWidth="1"/>
    <col min="11521" max="11521" width="15" customWidth="1"/>
    <col min="11522" max="11522" width="13.42578125" customWidth="1"/>
    <col min="11523" max="11523" width="12.5703125" customWidth="1"/>
    <col min="11524" max="11524" width="40.5703125" customWidth="1"/>
    <col min="11525" max="11525" width="47.42578125" customWidth="1"/>
    <col min="11526" max="11526" width="40.5703125" customWidth="1"/>
    <col min="11527" max="11527" width="25.5703125" customWidth="1"/>
    <col min="11528" max="11530" width="12.5703125" customWidth="1"/>
    <col min="11531" max="11531" width="14.42578125" customWidth="1"/>
    <col min="11532" max="11532" width="23.85546875" bestFit="1" customWidth="1"/>
    <col min="11533" max="11533" width="30.5703125" bestFit="1" customWidth="1"/>
    <col min="11777" max="11777" width="15" customWidth="1"/>
    <col min="11778" max="11778" width="13.42578125" customWidth="1"/>
    <col min="11779" max="11779" width="12.5703125" customWidth="1"/>
    <col min="11780" max="11780" width="40.5703125" customWidth="1"/>
    <col min="11781" max="11781" width="47.42578125" customWidth="1"/>
    <col min="11782" max="11782" width="40.5703125" customWidth="1"/>
    <col min="11783" max="11783" width="25.5703125" customWidth="1"/>
    <col min="11784" max="11786" width="12.5703125" customWidth="1"/>
    <col min="11787" max="11787" width="14.42578125" customWidth="1"/>
    <col min="11788" max="11788" width="23.85546875" bestFit="1" customWidth="1"/>
    <col min="11789" max="11789" width="30.5703125" bestFit="1" customWidth="1"/>
    <col min="12033" max="12033" width="15" customWidth="1"/>
    <col min="12034" max="12034" width="13.42578125" customWidth="1"/>
    <col min="12035" max="12035" width="12.5703125" customWidth="1"/>
    <col min="12036" max="12036" width="40.5703125" customWidth="1"/>
    <col min="12037" max="12037" width="47.42578125" customWidth="1"/>
    <col min="12038" max="12038" width="40.5703125" customWidth="1"/>
    <col min="12039" max="12039" width="25.5703125" customWidth="1"/>
    <col min="12040" max="12042" width="12.5703125" customWidth="1"/>
    <col min="12043" max="12043" width="14.42578125" customWidth="1"/>
    <col min="12044" max="12044" width="23.85546875" bestFit="1" customWidth="1"/>
    <col min="12045" max="12045" width="30.5703125" bestFit="1" customWidth="1"/>
    <col min="12289" max="12289" width="15" customWidth="1"/>
    <col min="12290" max="12290" width="13.42578125" customWidth="1"/>
    <col min="12291" max="12291" width="12.5703125" customWidth="1"/>
    <col min="12292" max="12292" width="40.5703125" customWidth="1"/>
    <col min="12293" max="12293" width="47.42578125" customWidth="1"/>
    <col min="12294" max="12294" width="40.5703125" customWidth="1"/>
    <col min="12295" max="12295" width="25.5703125" customWidth="1"/>
    <col min="12296" max="12298" width="12.5703125" customWidth="1"/>
    <col min="12299" max="12299" width="14.42578125" customWidth="1"/>
    <col min="12300" max="12300" width="23.85546875" bestFit="1" customWidth="1"/>
    <col min="12301" max="12301" width="30.5703125" bestFit="1" customWidth="1"/>
    <col min="12545" max="12545" width="15" customWidth="1"/>
    <col min="12546" max="12546" width="13.42578125" customWidth="1"/>
    <col min="12547" max="12547" width="12.5703125" customWidth="1"/>
    <col min="12548" max="12548" width="40.5703125" customWidth="1"/>
    <col min="12549" max="12549" width="47.42578125" customWidth="1"/>
    <col min="12550" max="12550" width="40.5703125" customWidth="1"/>
    <col min="12551" max="12551" width="25.5703125" customWidth="1"/>
    <col min="12552" max="12554" width="12.5703125" customWidth="1"/>
    <col min="12555" max="12555" width="14.42578125" customWidth="1"/>
    <col min="12556" max="12556" width="23.85546875" bestFit="1" customWidth="1"/>
    <col min="12557" max="12557" width="30.5703125" bestFit="1" customWidth="1"/>
    <col min="12801" max="12801" width="15" customWidth="1"/>
    <col min="12802" max="12802" width="13.42578125" customWidth="1"/>
    <col min="12803" max="12803" width="12.5703125" customWidth="1"/>
    <col min="12804" max="12804" width="40.5703125" customWidth="1"/>
    <col min="12805" max="12805" width="47.42578125" customWidth="1"/>
    <col min="12806" max="12806" width="40.5703125" customWidth="1"/>
    <col min="12807" max="12807" width="25.5703125" customWidth="1"/>
    <col min="12808" max="12810" width="12.5703125" customWidth="1"/>
    <col min="12811" max="12811" width="14.42578125" customWidth="1"/>
    <col min="12812" max="12812" width="23.85546875" bestFit="1" customWidth="1"/>
    <col min="12813" max="12813" width="30.5703125" bestFit="1" customWidth="1"/>
    <col min="13057" max="13057" width="15" customWidth="1"/>
    <col min="13058" max="13058" width="13.42578125" customWidth="1"/>
    <col min="13059" max="13059" width="12.5703125" customWidth="1"/>
    <col min="13060" max="13060" width="40.5703125" customWidth="1"/>
    <col min="13061" max="13061" width="47.42578125" customWidth="1"/>
    <col min="13062" max="13062" width="40.5703125" customWidth="1"/>
    <col min="13063" max="13063" width="25.5703125" customWidth="1"/>
    <col min="13064" max="13066" width="12.5703125" customWidth="1"/>
    <col min="13067" max="13067" width="14.42578125" customWidth="1"/>
    <col min="13068" max="13068" width="23.85546875" bestFit="1" customWidth="1"/>
    <col min="13069" max="13069" width="30.5703125" bestFit="1" customWidth="1"/>
    <col min="13313" max="13313" width="15" customWidth="1"/>
    <col min="13314" max="13314" width="13.42578125" customWidth="1"/>
    <col min="13315" max="13315" width="12.5703125" customWidth="1"/>
    <col min="13316" max="13316" width="40.5703125" customWidth="1"/>
    <col min="13317" max="13317" width="47.42578125" customWidth="1"/>
    <col min="13318" max="13318" width="40.5703125" customWidth="1"/>
    <col min="13319" max="13319" width="25.5703125" customWidth="1"/>
    <col min="13320" max="13322" width="12.5703125" customWidth="1"/>
    <col min="13323" max="13323" width="14.42578125" customWidth="1"/>
    <col min="13324" max="13324" width="23.85546875" bestFit="1" customWidth="1"/>
    <col min="13325" max="13325" width="30.5703125" bestFit="1" customWidth="1"/>
    <col min="13569" max="13569" width="15" customWidth="1"/>
    <col min="13570" max="13570" width="13.42578125" customWidth="1"/>
    <col min="13571" max="13571" width="12.5703125" customWidth="1"/>
    <col min="13572" max="13572" width="40.5703125" customWidth="1"/>
    <col min="13573" max="13573" width="47.42578125" customWidth="1"/>
    <col min="13574" max="13574" width="40.5703125" customWidth="1"/>
    <col min="13575" max="13575" width="25.5703125" customWidth="1"/>
    <col min="13576" max="13578" width="12.5703125" customWidth="1"/>
    <col min="13579" max="13579" width="14.42578125" customWidth="1"/>
    <col min="13580" max="13580" width="23.85546875" bestFit="1" customWidth="1"/>
    <col min="13581" max="13581" width="30.5703125" bestFit="1" customWidth="1"/>
    <col min="13825" max="13825" width="15" customWidth="1"/>
    <col min="13826" max="13826" width="13.42578125" customWidth="1"/>
    <col min="13827" max="13827" width="12.5703125" customWidth="1"/>
    <col min="13828" max="13828" width="40.5703125" customWidth="1"/>
    <col min="13829" max="13829" width="47.42578125" customWidth="1"/>
    <col min="13830" max="13830" width="40.5703125" customWidth="1"/>
    <col min="13831" max="13831" width="25.5703125" customWidth="1"/>
    <col min="13832" max="13834" width="12.5703125" customWidth="1"/>
    <col min="13835" max="13835" width="14.42578125" customWidth="1"/>
    <col min="13836" max="13836" width="23.85546875" bestFit="1" customWidth="1"/>
    <col min="13837" max="13837" width="30.5703125" bestFit="1" customWidth="1"/>
    <col min="14081" max="14081" width="15" customWidth="1"/>
    <col min="14082" max="14082" width="13.42578125" customWidth="1"/>
    <col min="14083" max="14083" width="12.5703125" customWidth="1"/>
    <col min="14084" max="14084" width="40.5703125" customWidth="1"/>
    <col min="14085" max="14085" width="47.42578125" customWidth="1"/>
    <col min="14086" max="14086" width="40.5703125" customWidth="1"/>
    <col min="14087" max="14087" width="25.5703125" customWidth="1"/>
    <col min="14088" max="14090" width="12.5703125" customWidth="1"/>
    <col min="14091" max="14091" width="14.42578125" customWidth="1"/>
    <col min="14092" max="14092" width="23.85546875" bestFit="1" customWidth="1"/>
    <col min="14093" max="14093" width="30.5703125" bestFit="1" customWidth="1"/>
    <col min="14337" max="14337" width="15" customWidth="1"/>
    <col min="14338" max="14338" width="13.42578125" customWidth="1"/>
    <col min="14339" max="14339" width="12.5703125" customWidth="1"/>
    <col min="14340" max="14340" width="40.5703125" customWidth="1"/>
    <col min="14341" max="14341" width="47.42578125" customWidth="1"/>
    <col min="14342" max="14342" width="40.5703125" customWidth="1"/>
    <col min="14343" max="14343" width="25.5703125" customWidth="1"/>
    <col min="14344" max="14346" width="12.5703125" customWidth="1"/>
    <col min="14347" max="14347" width="14.42578125" customWidth="1"/>
    <col min="14348" max="14348" width="23.85546875" bestFit="1" customWidth="1"/>
    <col min="14349" max="14349" width="30.5703125" bestFit="1" customWidth="1"/>
    <col min="14593" max="14593" width="15" customWidth="1"/>
    <col min="14594" max="14594" width="13.42578125" customWidth="1"/>
    <col min="14595" max="14595" width="12.5703125" customWidth="1"/>
    <col min="14596" max="14596" width="40.5703125" customWidth="1"/>
    <col min="14597" max="14597" width="47.42578125" customWidth="1"/>
    <col min="14598" max="14598" width="40.5703125" customWidth="1"/>
    <col min="14599" max="14599" width="25.5703125" customWidth="1"/>
    <col min="14600" max="14602" width="12.5703125" customWidth="1"/>
    <col min="14603" max="14603" width="14.42578125" customWidth="1"/>
    <col min="14604" max="14604" width="23.85546875" bestFit="1" customWidth="1"/>
    <col min="14605" max="14605" width="30.5703125" bestFit="1" customWidth="1"/>
    <col min="14849" max="14849" width="15" customWidth="1"/>
    <col min="14850" max="14850" width="13.42578125" customWidth="1"/>
    <col min="14851" max="14851" width="12.5703125" customWidth="1"/>
    <col min="14852" max="14852" width="40.5703125" customWidth="1"/>
    <col min="14853" max="14853" width="47.42578125" customWidth="1"/>
    <col min="14854" max="14854" width="40.5703125" customWidth="1"/>
    <col min="14855" max="14855" width="25.5703125" customWidth="1"/>
    <col min="14856" max="14858" width="12.5703125" customWidth="1"/>
    <col min="14859" max="14859" width="14.42578125" customWidth="1"/>
    <col min="14860" max="14860" width="23.85546875" bestFit="1" customWidth="1"/>
    <col min="14861" max="14861" width="30.5703125" bestFit="1" customWidth="1"/>
    <col min="15105" max="15105" width="15" customWidth="1"/>
    <col min="15106" max="15106" width="13.42578125" customWidth="1"/>
    <col min="15107" max="15107" width="12.5703125" customWidth="1"/>
    <col min="15108" max="15108" width="40.5703125" customWidth="1"/>
    <col min="15109" max="15109" width="47.42578125" customWidth="1"/>
    <col min="15110" max="15110" width="40.5703125" customWidth="1"/>
    <col min="15111" max="15111" width="25.5703125" customWidth="1"/>
    <col min="15112" max="15114" width="12.5703125" customWidth="1"/>
    <col min="15115" max="15115" width="14.42578125" customWidth="1"/>
    <col min="15116" max="15116" width="23.85546875" bestFit="1" customWidth="1"/>
    <col min="15117" max="15117" width="30.5703125" bestFit="1" customWidth="1"/>
    <col min="15361" max="15361" width="15" customWidth="1"/>
    <col min="15362" max="15362" width="13.42578125" customWidth="1"/>
    <col min="15363" max="15363" width="12.5703125" customWidth="1"/>
    <col min="15364" max="15364" width="40.5703125" customWidth="1"/>
    <col min="15365" max="15365" width="47.42578125" customWidth="1"/>
    <col min="15366" max="15366" width="40.5703125" customWidth="1"/>
    <col min="15367" max="15367" width="25.5703125" customWidth="1"/>
    <col min="15368" max="15370" width="12.5703125" customWidth="1"/>
    <col min="15371" max="15371" width="14.42578125" customWidth="1"/>
    <col min="15372" max="15372" width="23.85546875" bestFit="1" customWidth="1"/>
    <col min="15373" max="15373" width="30.5703125" bestFit="1" customWidth="1"/>
    <col min="15617" max="15617" width="15" customWidth="1"/>
    <col min="15618" max="15618" width="13.42578125" customWidth="1"/>
    <col min="15619" max="15619" width="12.5703125" customWidth="1"/>
    <col min="15620" max="15620" width="40.5703125" customWidth="1"/>
    <col min="15621" max="15621" width="47.42578125" customWidth="1"/>
    <col min="15622" max="15622" width="40.5703125" customWidth="1"/>
    <col min="15623" max="15623" width="25.5703125" customWidth="1"/>
    <col min="15624" max="15626" width="12.5703125" customWidth="1"/>
    <col min="15627" max="15627" width="14.42578125" customWidth="1"/>
    <col min="15628" max="15628" width="23.85546875" bestFit="1" customWidth="1"/>
    <col min="15629" max="15629" width="30.5703125" bestFit="1" customWidth="1"/>
    <col min="15873" max="15873" width="15" customWidth="1"/>
    <col min="15874" max="15874" width="13.42578125" customWidth="1"/>
    <col min="15875" max="15875" width="12.5703125" customWidth="1"/>
    <col min="15876" max="15876" width="40.5703125" customWidth="1"/>
    <col min="15877" max="15877" width="47.42578125" customWidth="1"/>
    <col min="15878" max="15878" width="40.5703125" customWidth="1"/>
    <col min="15879" max="15879" width="25.5703125" customWidth="1"/>
    <col min="15880" max="15882" width="12.5703125" customWidth="1"/>
    <col min="15883" max="15883" width="14.42578125" customWidth="1"/>
    <col min="15884" max="15884" width="23.85546875" bestFit="1" customWidth="1"/>
    <col min="15885" max="15885" width="30.5703125" bestFit="1" customWidth="1"/>
    <col min="16129" max="16129" width="15" customWidth="1"/>
    <col min="16130" max="16130" width="13.42578125" customWidth="1"/>
    <col min="16131" max="16131" width="12.5703125" customWidth="1"/>
    <col min="16132" max="16132" width="40.5703125" customWidth="1"/>
    <col min="16133" max="16133" width="47.42578125" customWidth="1"/>
    <col min="16134" max="16134" width="40.5703125" customWidth="1"/>
    <col min="16135" max="16135" width="25.5703125" customWidth="1"/>
    <col min="16136" max="16138" width="12.5703125" customWidth="1"/>
    <col min="16139" max="16139" width="14.42578125" customWidth="1"/>
    <col min="16140" max="16140" width="23.85546875" bestFit="1" customWidth="1"/>
    <col min="16141" max="16141" width="30.5703125" bestFit="1" customWidth="1"/>
  </cols>
  <sheetData>
    <row r="1" spans="1:19" s="14" customFormat="1" ht="26.25">
      <c r="A1" s="13"/>
      <c r="B1" s="153" t="s">
        <v>5</v>
      </c>
      <c r="C1" s="153"/>
      <c r="D1" s="153"/>
      <c r="E1" s="154"/>
      <c r="F1" s="154"/>
      <c r="G1" s="154"/>
      <c r="H1" s="154"/>
      <c r="I1" s="154"/>
      <c r="J1" s="154"/>
      <c r="K1" s="154"/>
    </row>
    <row r="2" spans="1:19" s="14" customFormat="1" ht="26.25">
      <c r="A2" s="13"/>
      <c r="B2" s="153"/>
      <c r="C2" s="153"/>
      <c r="D2" s="153"/>
      <c r="E2" s="153"/>
      <c r="F2" s="153"/>
      <c r="G2" s="154"/>
      <c r="H2" s="154"/>
      <c r="I2" s="154"/>
      <c r="J2" s="154"/>
      <c r="K2" s="154"/>
    </row>
    <row r="3" spans="1:19" s="14" customFormat="1" ht="26.25">
      <c r="A3" s="13"/>
      <c r="B3" s="15"/>
      <c r="C3" s="15"/>
      <c r="D3" s="16"/>
      <c r="E3" s="15"/>
      <c r="F3" s="15"/>
      <c r="G3" s="17"/>
      <c r="H3" s="18"/>
      <c r="I3" s="19"/>
      <c r="J3" s="13"/>
      <c r="K3" s="19"/>
    </row>
    <row r="4" spans="1:19" s="14" customFormat="1" ht="26.25">
      <c r="A4" s="13"/>
      <c r="B4" s="155" t="s">
        <v>73</v>
      </c>
      <c r="C4" s="156"/>
      <c r="D4" s="156"/>
      <c r="E4" s="156"/>
      <c r="F4" s="156"/>
      <c r="G4" s="156"/>
      <c r="H4" s="156"/>
      <c r="I4" s="156"/>
      <c r="J4" s="156"/>
      <c r="K4" s="156"/>
    </row>
    <row r="5" spans="1:19" s="2" customFormat="1" ht="26.25">
      <c r="A5" s="8"/>
      <c r="B5" s="155" t="s">
        <v>224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9" s="2" customFormat="1" ht="33.75">
      <c r="A6" s="166" t="s">
        <v>225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34"/>
      <c r="O6" s="134"/>
      <c r="P6" s="134"/>
      <c r="Q6" s="134"/>
      <c r="R6" s="134"/>
      <c r="S6" s="134"/>
    </row>
    <row r="7" spans="1:19" s="2" customFormat="1" ht="15">
      <c r="A7" s="8"/>
      <c r="B7" s="9"/>
      <c r="C7" s="9"/>
      <c r="D7" s="10"/>
      <c r="E7" s="11"/>
      <c r="F7" s="12"/>
      <c r="G7" s="12"/>
      <c r="H7" s="12"/>
      <c r="I7" s="12"/>
      <c r="J7" s="12"/>
      <c r="K7" s="12"/>
    </row>
    <row r="8" spans="1:19" s="29" customFormat="1" ht="15.75">
      <c r="A8" s="25" t="s">
        <v>3</v>
      </c>
      <c r="B8" s="26"/>
      <c r="C8" s="26"/>
      <c r="D8" s="26"/>
      <c r="E8" s="27"/>
      <c r="F8" s="28"/>
      <c r="G8" s="28"/>
      <c r="H8" s="28"/>
      <c r="I8" s="28"/>
      <c r="J8" s="28"/>
      <c r="K8" s="28"/>
      <c r="L8" s="28"/>
      <c r="M8" s="28"/>
    </row>
    <row r="9" spans="1:19" s="29" customFormat="1" ht="15.75">
      <c r="A9" s="30" t="s">
        <v>27</v>
      </c>
      <c r="B9" s="31"/>
      <c r="C9" s="31"/>
      <c r="D9" s="31"/>
      <c r="E9" s="32"/>
      <c r="F9" s="33"/>
      <c r="G9" s="33"/>
      <c r="H9" s="33"/>
      <c r="I9" s="33"/>
      <c r="J9" s="33"/>
      <c r="K9" s="33"/>
      <c r="L9" s="33"/>
      <c r="M9" s="33"/>
    </row>
    <row r="10" spans="1:19" s="29" customFormat="1" ht="15.75">
      <c r="A10" s="27" t="s">
        <v>24</v>
      </c>
      <c r="B10" s="26"/>
      <c r="C10" s="26"/>
      <c r="D10" s="26"/>
      <c r="E10" s="27"/>
      <c r="F10" s="28"/>
      <c r="G10" s="28"/>
      <c r="H10" s="28"/>
      <c r="I10" s="28"/>
      <c r="J10" s="28"/>
      <c r="K10" s="28"/>
      <c r="L10" s="28"/>
      <c r="M10" s="33"/>
    </row>
    <row r="11" spans="1:19" s="29" customFormat="1" ht="15.75">
      <c r="A11" s="135"/>
      <c r="B11" s="27"/>
      <c r="C11" s="26"/>
      <c r="D11" s="26"/>
      <c r="E11" s="27"/>
      <c r="F11" s="28"/>
      <c r="G11" s="28"/>
      <c r="H11" s="28"/>
      <c r="I11" s="28"/>
      <c r="J11" s="28"/>
      <c r="K11" s="28"/>
      <c r="L11" s="28"/>
      <c r="M11" s="28"/>
    </row>
    <row r="12" spans="1:19" s="29" customFormat="1" ht="15.75">
      <c r="A12" s="27" t="s">
        <v>4</v>
      </c>
      <c r="B12" s="27"/>
      <c r="C12" s="27"/>
      <c r="D12" s="27"/>
      <c r="E12" s="27"/>
      <c r="F12" s="34"/>
      <c r="G12" s="34"/>
      <c r="H12" s="34"/>
      <c r="I12" s="34"/>
      <c r="J12" s="34"/>
      <c r="K12" s="34"/>
      <c r="L12" s="34"/>
      <c r="M12" s="34"/>
    </row>
    <row r="13" spans="1:19" s="29" customFormat="1" ht="20.25" customHeight="1">
      <c r="A13" s="157" t="s">
        <v>28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</row>
    <row r="14" spans="1:19" s="29" customFormat="1" ht="25.35" customHeight="1">
      <c r="A14" s="164" t="s">
        <v>114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</row>
    <row r="15" spans="1:19" s="29" customFormat="1" ht="15.75">
      <c r="A15" s="35"/>
      <c r="B15" s="35"/>
      <c r="C15" s="35"/>
      <c r="D15" s="37"/>
      <c r="E15" s="36"/>
      <c r="F15" s="36"/>
      <c r="G15" s="36"/>
      <c r="H15" s="38"/>
      <c r="I15" s="39"/>
      <c r="J15" s="35"/>
      <c r="K15" s="39"/>
    </row>
    <row r="16" spans="1:19" s="43" customFormat="1" ht="15.75">
      <c r="A16" s="40"/>
      <c r="B16" s="40"/>
      <c r="C16" s="40"/>
      <c r="D16" s="41"/>
      <c r="E16" s="42"/>
    </row>
    <row r="17" spans="1:13" s="43" customFormat="1" ht="15.75">
      <c r="A17" s="40"/>
      <c r="B17" s="40"/>
      <c r="C17" s="40"/>
      <c r="D17" s="41"/>
      <c r="E17" s="42"/>
    </row>
    <row r="18" spans="1:13" s="43" customFormat="1" ht="15.75">
      <c r="A18" s="40"/>
      <c r="B18" s="40"/>
      <c r="C18" s="40"/>
      <c r="D18" s="41"/>
      <c r="E18" s="42"/>
    </row>
    <row r="19" spans="1:13" s="43" customFormat="1" ht="15.75">
      <c r="A19" s="40"/>
      <c r="B19" s="40"/>
      <c r="C19" s="40"/>
      <c r="D19" s="41"/>
      <c r="E19" s="42"/>
    </row>
    <row r="20" spans="1:13" s="70" customFormat="1" ht="123" customHeight="1">
      <c r="A20" s="68" t="s">
        <v>1</v>
      </c>
      <c r="B20" s="71" t="s">
        <v>23</v>
      </c>
      <c r="C20" s="68" t="s">
        <v>2</v>
      </c>
      <c r="D20" s="99" t="s">
        <v>16</v>
      </c>
      <c r="E20" s="71" t="s">
        <v>17</v>
      </c>
      <c r="F20" s="99" t="s">
        <v>15</v>
      </c>
      <c r="G20" s="99" t="s">
        <v>6</v>
      </c>
      <c r="H20" s="99" t="s">
        <v>7</v>
      </c>
      <c r="I20" s="99" t="s">
        <v>0</v>
      </c>
      <c r="J20" s="99" t="s">
        <v>8</v>
      </c>
      <c r="K20" s="99" t="s">
        <v>226</v>
      </c>
      <c r="L20" s="71" t="s">
        <v>36</v>
      </c>
      <c r="M20" s="71" t="s">
        <v>37</v>
      </c>
    </row>
    <row r="21" spans="1:13" s="43" customFormat="1" ht="15.75">
      <c r="A21" s="179" t="s">
        <v>227</v>
      </c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1"/>
    </row>
    <row r="22" spans="1:13" s="43" customFormat="1" ht="186.75" customHeight="1">
      <c r="A22" s="136"/>
      <c r="B22" s="136"/>
      <c r="C22" s="68" t="s">
        <v>228</v>
      </c>
      <c r="D22" s="137" t="s">
        <v>229</v>
      </c>
      <c r="E22" s="138" t="s">
        <v>230</v>
      </c>
      <c r="F22" s="139" t="s">
        <v>231</v>
      </c>
      <c r="G22" s="139" t="s">
        <v>232</v>
      </c>
      <c r="H22" s="139">
        <v>29.55</v>
      </c>
      <c r="I22" s="140">
        <v>0.2</v>
      </c>
      <c r="J22" s="139">
        <v>35.46</v>
      </c>
      <c r="K22" s="139" t="s">
        <v>233</v>
      </c>
      <c r="L22" s="141" t="s">
        <v>234</v>
      </c>
      <c r="M22" s="141" t="s">
        <v>234</v>
      </c>
    </row>
    <row r="23" spans="1:13" s="43" customFormat="1" ht="186.75" customHeight="1">
      <c r="A23" s="136"/>
      <c r="B23" s="136"/>
      <c r="C23" s="68" t="s">
        <v>235</v>
      </c>
      <c r="D23" s="137" t="s">
        <v>236</v>
      </c>
      <c r="E23" s="138" t="s">
        <v>230</v>
      </c>
      <c r="F23" s="139" t="s">
        <v>237</v>
      </c>
      <c r="G23" s="139" t="s">
        <v>238</v>
      </c>
      <c r="H23" s="139">
        <v>10.92</v>
      </c>
      <c r="I23" s="140">
        <v>0.2</v>
      </c>
      <c r="J23" s="139">
        <v>13.1</v>
      </c>
      <c r="K23" s="139" t="s">
        <v>233</v>
      </c>
      <c r="L23" s="141" t="s">
        <v>234</v>
      </c>
      <c r="M23" s="141" t="s">
        <v>234</v>
      </c>
    </row>
    <row r="24" spans="1:13" s="43" customFormat="1" ht="186.75" customHeight="1">
      <c r="A24" s="136"/>
      <c r="B24" s="136"/>
      <c r="C24" s="68" t="s">
        <v>239</v>
      </c>
      <c r="D24" s="137" t="s">
        <v>240</v>
      </c>
      <c r="E24" s="138" t="s">
        <v>230</v>
      </c>
      <c r="F24" s="139" t="s">
        <v>241</v>
      </c>
      <c r="G24" s="139" t="s">
        <v>238</v>
      </c>
      <c r="H24" s="139">
        <v>8.39</v>
      </c>
      <c r="I24" s="140">
        <v>0.2</v>
      </c>
      <c r="J24" s="139">
        <v>10.07</v>
      </c>
      <c r="K24" s="139" t="s">
        <v>233</v>
      </c>
      <c r="L24" s="141" t="s">
        <v>234</v>
      </c>
      <c r="M24" s="141" t="s">
        <v>234</v>
      </c>
    </row>
    <row r="25" spans="1:13" s="43" customFormat="1" ht="186.75" customHeight="1">
      <c r="A25" s="91" t="s">
        <v>22</v>
      </c>
      <c r="B25" s="91">
        <v>1</v>
      </c>
      <c r="C25" s="68" t="s">
        <v>242</v>
      </c>
      <c r="D25" s="137" t="s">
        <v>243</v>
      </c>
      <c r="E25" s="138" t="s">
        <v>230</v>
      </c>
      <c r="F25" s="139" t="s">
        <v>244</v>
      </c>
      <c r="G25" s="139" t="s">
        <v>238</v>
      </c>
      <c r="H25" s="139">
        <v>20.67</v>
      </c>
      <c r="I25" s="140">
        <v>0.2</v>
      </c>
      <c r="J25" s="139">
        <v>24.8</v>
      </c>
      <c r="K25" s="139" t="s">
        <v>233</v>
      </c>
      <c r="L25" s="141" t="s">
        <v>234</v>
      </c>
      <c r="M25" s="141" t="s">
        <v>234</v>
      </c>
    </row>
    <row r="26" spans="1:13" s="43" customFormat="1" ht="186.75" customHeight="1">
      <c r="A26" s="91" t="s">
        <v>22</v>
      </c>
      <c r="B26" s="91">
        <v>1</v>
      </c>
      <c r="C26" s="68" t="s">
        <v>245</v>
      </c>
      <c r="D26" s="137" t="s">
        <v>246</v>
      </c>
      <c r="E26" s="138" t="s">
        <v>230</v>
      </c>
      <c r="F26" s="139" t="s">
        <v>247</v>
      </c>
      <c r="G26" s="139" t="s">
        <v>238</v>
      </c>
      <c r="H26" s="139">
        <v>60.26</v>
      </c>
      <c r="I26" s="140">
        <v>0.2</v>
      </c>
      <c r="J26" s="139">
        <v>72.31</v>
      </c>
      <c r="K26" s="139" t="s">
        <v>233</v>
      </c>
      <c r="L26" s="141" t="s">
        <v>234</v>
      </c>
      <c r="M26" s="141" t="s">
        <v>234</v>
      </c>
    </row>
    <row r="27" spans="1:13" s="43" customFormat="1" ht="186.75" customHeight="1">
      <c r="A27" s="136"/>
      <c r="B27" s="136"/>
      <c r="C27" s="68" t="s">
        <v>248</v>
      </c>
      <c r="D27" s="137" t="s">
        <v>249</v>
      </c>
      <c r="E27" s="138" t="s">
        <v>230</v>
      </c>
      <c r="F27" s="139" t="s">
        <v>250</v>
      </c>
      <c r="G27" s="139" t="s">
        <v>238</v>
      </c>
      <c r="H27" s="139">
        <v>60.26</v>
      </c>
      <c r="I27" s="140">
        <v>0.2</v>
      </c>
      <c r="J27" s="139">
        <v>72.31</v>
      </c>
      <c r="K27" s="139" t="s">
        <v>233</v>
      </c>
      <c r="L27" s="141" t="s">
        <v>234</v>
      </c>
      <c r="M27" s="141" t="s">
        <v>234</v>
      </c>
    </row>
    <row r="28" spans="1:13" s="43" customFormat="1" ht="186.75" customHeight="1">
      <c r="A28" s="136"/>
      <c r="B28" s="136"/>
      <c r="C28" s="68" t="s">
        <v>251</v>
      </c>
      <c r="D28" s="137" t="s">
        <v>252</v>
      </c>
      <c r="E28" s="138" t="s">
        <v>230</v>
      </c>
      <c r="F28" s="139" t="s">
        <v>253</v>
      </c>
      <c r="G28" s="139" t="s">
        <v>238</v>
      </c>
      <c r="H28" s="139">
        <v>145</v>
      </c>
      <c r="I28" s="140">
        <v>0.2</v>
      </c>
      <c r="J28" s="139">
        <v>174</v>
      </c>
      <c r="K28" s="139" t="s">
        <v>233</v>
      </c>
      <c r="L28" s="141" t="s">
        <v>234</v>
      </c>
      <c r="M28" s="141" t="s">
        <v>234</v>
      </c>
    </row>
    <row r="29" spans="1:13" s="56" customFormat="1" ht="21" customHeight="1">
      <c r="A29" s="55"/>
      <c r="B29" s="58"/>
      <c r="C29" s="55"/>
      <c r="D29" s="55"/>
      <c r="E29" s="24"/>
      <c r="F29" s="55"/>
      <c r="G29" s="55"/>
      <c r="H29" s="55"/>
      <c r="I29" s="55"/>
      <c r="J29" s="55"/>
      <c r="K29" s="55"/>
    </row>
    <row r="30" spans="1:13" s="29" customFormat="1" ht="21" customHeight="1">
      <c r="A30" s="64"/>
      <c r="B30" s="65" t="s">
        <v>254</v>
      </c>
      <c r="C30" s="66"/>
      <c r="D30" s="66"/>
      <c r="E30" s="67"/>
      <c r="F30" s="66"/>
      <c r="G30" s="66"/>
      <c r="H30" s="66"/>
      <c r="I30" s="66"/>
      <c r="J30" s="66"/>
      <c r="K30" s="66"/>
    </row>
    <row r="31" spans="1:13" s="56" customFormat="1" ht="21" customHeight="1">
      <c r="A31" s="55"/>
      <c r="B31" s="54"/>
      <c r="C31" s="54"/>
      <c r="D31" s="54"/>
      <c r="E31" s="59"/>
      <c r="F31" s="54"/>
      <c r="G31" s="54"/>
      <c r="H31" s="54"/>
      <c r="I31" s="54"/>
      <c r="J31" s="54"/>
      <c r="K31" s="54"/>
    </row>
    <row r="32" spans="1:13" s="56" customFormat="1" ht="21" customHeight="1">
      <c r="A32" s="55"/>
      <c r="B32" s="57" t="s">
        <v>255</v>
      </c>
      <c r="C32" s="54"/>
      <c r="D32" s="54"/>
      <c r="E32" s="59"/>
      <c r="F32" s="142" t="s">
        <v>256</v>
      </c>
      <c r="G32" s="24" t="s">
        <v>257</v>
      </c>
      <c r="H32" s="24"/>
    </row>
    <row r="33" spans="1:11" s="56" customFormat="1" ht="21" customHeight="1">
      <c r="A33" s="55"/>
      <c r="C33" s="60" t="s">
        <v>258</v>
      </c>
      <c r="D33" s="61"/>
      <c r="E33" s="61"/>
      <c r="F33" s="61"/>
      <c r="G33" s="24" t="s">
        <v>259</v>
      </c>
      <c r="H33" s="61"/>
      <c r="K33" s="54"/>
    </row>
    <row r="34" spans="1:11" s="56" customFormat="1" ht="42.75" customHeight="1" thickBot="1">
      <c r="A34" s="55"/>
      <c r="C34" s="60"/>
      <c r="D34" s="61"/>
      <c r="E34" s="61"/>
      <c r="F34" s="61"/>
      <c r="G34" s="61"/>
      <c r="H34" s="61"/>
      <c r="I34" s="61"/>
      <c r="K34" s="54"/>
    </row>
    <row r="35" spans="1:11" s="56" customFormat="1" ht="123" customHeight="1">
      <c r="A35" s="55"/>
      <c r="B35" s="57"/>
      <c r="C35" s="54"/>
      <c r="D35" s="167" t="s">
        <v>30</v>
      </c>
      <c r="E35" s="168"/>
      <c r="F35" s="168"/>
      <c r="G35" s="62" t="s">
        <v>10</v>
      </c>
      <c r="H35" s="62" t="s">
        <v>11</v>
      </c>
      <c r="I35" s="52" t="s">
        <v>12</v>
      </c>
      <c r="J35" s="24"/>
      <c r="K35" s="54"/>
    </row>
    <row r="36" spans="1:11" s="29" customFormat="1" ht="15.75">
      <c r="D36" s="171" t="s">
        <v>38</v>
      </c>
      <c r="E36" s="172"/>
      <c r="F36" s="172"/>
      <c r="G36" s="133"/>
      <c r="H36" s="143"/>
      <c r="I36" s="144"/>
    </row>
    <row r="37" spans="1:11" s="56" customFormat="1" ht="20.25" customHeight="1" thickBot="1">
      <c r="D37" s="169" t="s">
        <v>25</v>
      </c>
      <c r="E37" s="170"/>
      <c r="F37" s="170"/>
      <c r="G37" s="145"/>
      <c r="H37" s="146"/>
      <c r="I37" s="147"/>
    </row>
    <row r="38" spans="1:11" s="56" customFormat="1" ht="21.75" customHeight="1">
      <c r="A38" s="55"/>
      <c r="B38" s="57"/>
      <c r="C38" s="55"/>
      <c r="D38" s="55"/>
      <c r="E38" s="24"/>
      <c r="F38" s="55"/>
      <c r="G38" s="55"/>
      <c r="H38" s="55"/>
      <c r="I38" s="55"/>
      <c r="J38" s="55"/>
      <c r="K38" s="55"/>
    </row>
    <row r="39" spans="1:11" s="56" customFormat="1" ht="15.75">
      <c r="A39" s="55"/>
      <c r="B39" s="24" t="s">
        <v>260</v>
      </c>
      <c r="C39" s="54"/>
      <c r="D39" s="54"/>
      <c r="E39" s="24" t="s">
        <v>13</v>
      </c>
      <c r="F39" s="54"/>
      <c r="H39" s="54"/>
      <c r="I39" s="54"/>
      <c r="J39" s="54"/>
      <c r="K39" s="54"/>
    </row>
    <row r="40" spans="1:11" s="3" customFormat="1" ht="37.5">
      <c r="A40" s="6"/>
      <c r="B40" s="21"/>
      <c r="C40" s="21"/>
      <c r="D40" s="21"/>
      <c r="E40" s="23"/>
      <c r="F40" s="21"/>
      <c r="G40" s="21"/>
      <c r="H40" s="21"/>
      <c r="I40" s="21"/>
      <c r="J40" s="21"/>
      <c r="K40" s="21"/>
    </row>
    <row r="41" spans="1:11" s="3" customFormat="1" ht="37.5">
      <c r="A41" s="6"/>
      <c r="B41" s="21"/>
      <c r="C41" s="21"/>
      <c r="D41" s="21"/>
      <c r="E41" s="23"/>
      <c r="F41" s="21"/>
      <c r="G41" s="21"/>
      <c r="H41" s="21"/>
      <c r="I41" s="21"/>
      <c r="J41" s="21"/>
      <c r="K41" s="21"/>
    </row>
    <row r="42" spans="1:11" s="3" customFormat="1" ht="37.5">
      <c r="A42" s="6"/>
      <c r="B42" s="21"/>
      <c r="C42" s="21"/>
      <c r="D42" s="21"/>
      <c r="E42" s="23"/>
      <c r="F42" s="21"/>
      <c r="G42" s="21"/>
      <c r="H42" s="21"/>
      <c r="I42" s="21"/>
      <c r="J42" s="21"/>
      <c r="K42" s="21"/>
    </row>
    <row r="43" spans="1:11">
      <c r="B43" s="20"/>
      <c r="C43" s="20"/>
      <c r="D43" s="20"/>
      <c r="E43" s="22"/>
      <c r="F43" s="20"/>
      <c r="G43" s="20"/>
      <c r="H43" s="20"/>
      <c r="I43" s="20"/>
      <c r="J43" s="20"/>
      <c r="K43" s="20"/>
    </row>
  </sheetData>
  <mergeCells count="11">
    <mergeCell ref="A14:M14"/>
    <mergeCell ref="A21:M21"/>
    <mergeCell ref="D35:F35"/>
    <mergeCell ref="D36:F36"/>
    <mergeCell ref="D37:F37"/>
    <mergeCell ref="A13:M13"/>
    <mergeCell ref="B1:K1"/>
    <mergeCell ref="B2:K2"/>
    <mergeCell ref="B4:K4"/>
    <mergeCell ref="B5:K5"/>
    <mergeCell ref="A6:M6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8" scale="67" fitToHeight="0" orientation="landscape" r:id="rId1"/>
  <headerFooter alignWithMargins="0">
    <oddHeader xml:space="preserve">&amp;R&amp;14&amp;K04+000Annexe 1 A.E. Papier </oddHeader>
    <oddFooter>&amp;L&amp;P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Lot 1</vt:lpstr>
      <vt:lpstr>Lot 2</vt:lpstr>
      <vt:lpstr>Lot 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Giberti</dc:creator>
  <cp:lastModifiedBy>Administrateur</cp:lastModifiedBy>
  <cp:lastPrinted>2019-11-13T08:34:12Z</cp:lastPrinted>
  <dcterms:created xsi:type="dcterms:W3CDTF">2013-03-27T14:32:18Z</dcterms:created>
  <dcterms:modified xsi:type="dcterms:W3CDTF">2023-02-15T08:06:11Z</dcterms:modified>
</cp:coreProperties>
</file>