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6 Entretiens Juridiques\"/>
    </mc:Choice>
  </mc:AlternateContent>
  <xr:revisionPtr revIDLastSave="0" documentId="13_ncr:1_{BC84379C-45C5-448A-AF92-1AE5BF4D2D2C}" xr6:coauthVersionLast="45" xr6:coauthVersionMax="47" xr10:uidLastSave="{00000000-0000-0000-0000-000000000000}"/>
  <bookViews>
    <workbookView xWindow="-120" yWindow="-120" windowWidth="29040" windowHeight="15840" xr2:uid="{00000000-000D-0000-FFFF-FFFF00000000}"/>
  </bookViews>
  <sheets>
    <sheet name="Budget Formation Villa" sheetId="2" r:id="rId1"/>
  </sheets>
  <definedNames>
    <definedName name="_xlnm.Print_Area" localSheetId="0">'Budget Formation Villa'!$A$1:$G$61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7" i="2" l="1"/>
  <c r="F38" i="2"/>
  <c r="F44" i="2" l="1"/>
  <c r="F46" i="2" l="1"/>
  <c r="F45" i="2"/>
  <c r="F43" i="2"/>
  <c r="F39" i="2"/>
  <c r="F32" i="2"/>
  <c r="F23" i="2"/>
  <c r="F22" i="2"/>
  <c r="F18" i="2"/>
  <c r="F17" i="2"/>
  <c r="F16" i="2"/>
  <c r="F15" i="2"/>
  <c r="F14" i="2"/>
  <c r="F25" i="2" l="1"/>
  <c r="F41" i="2"/>
  <c r="F49" i="2"/>
  <c r="F19" i="2"/>
  <c r="F33" i="2" s="1"/>
  <c r="F51" i="2" l="1"/>
  <c r="F55" i="2" s="1"/>
  <c r="F57" i="2" s="1"/>
  <c r="F60" i="2" s="1"/>
</calcChain>
</file>

<file path=xl/sharedStrings.xml><?xml version="1.0" encoding="utf-8"?>
<sst xmlns="http://schemas.openxmlformats.org/spreadsheetml/2006/main" count="57" uniqueCount="56">
  <si>
    <t>BUDGET PREVISIONNEL</t>
  </si>
  <si>
    <t>ANNEE 2022-2023</t>
  </si>
  <si>
    <t>Formation :</t>
  </si>
  <si>
    <t xml:space="preserve"> « Les Entretiens juridiques de droit viti-vinicole »</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</si>
  <si>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</si>
  <si>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</si>
  <si>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</si>
  <si>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</si>
  <si>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</si>
  <si>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</si>
  <si>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</si>
  <si>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</si>
  <si>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</si>
  <si>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</si>
  <si>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</si>
  <si>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</si>
  <si>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salariés entreprises</t>
  </si>
  <si>
    <t>Droits complémentaires indépendents</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</si>
  <si>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</si>
  <si>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</si>
  <si>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</si>
  <si>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</si>
  <si>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</si>
  <si>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</si>
  <si>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</si>
  <si>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</si>
  <si>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</si>
  <si>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</si>
  <si>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</si>
  <si>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</si>
  <si>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</si>
  <si>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</si>
  <si>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</si>
  <si>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Enseignement (bénévole) heure chargée</t>
  </si>
  <si>
    <t>Scolarité, administration, secrétariat</t>
  </si>
  <si>
    <t>SOUS-TOTAL CHARGES DE PERSONNEL(1)</t>
  </si>
  <si>
    <t>2. CHARGES DE FONCTIONNEMENT COMPOSANTE</t>
  </si>
  <si>
    <t>Missions - Déplacement - Hébergement</t>
  </si>
  <si>
    <t>Frais de réception</t>
  </si>
  <si>
    <t>50</t>
  </si>
  <si>
    <t xml:space="preserve">Supports et matériels pédagogiques (impression des actes de la journée) </t>
  </si>
  <si>
    <t>Supplement pedagogique par personne (stagiaire + intervenants)</t>
  </si>
  <si>
    <t>SOUS-TOTAL CHARGES DE FONCTIONNEMENT COMPOSANTE(2)</t>
  </si>
  <si>
    <t>3. CHARGES DE FONCTIONNEMENT UNIVERSITE</t>
  </si>
  <si>
    <t>SOUS-TOTAL CHARGES DE FONCTIONNEMENT UNIVERSITE (3)</t>
  </si>
  <si>
    <t>TOTAL DEPENSES (B) = (1) + (2) + (3) + (4)</t>
  </si>
  <si>
    <t>RESULTAT (A) - (B)</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</si>
  <si>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</si>
  <si>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</si>
  <si>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</si>
  <si>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Enseignement (vacataire exterieur) heure chargée TD A</t>
  </si>
  <si>
    <t>TD A heure (brut non-chargé) 100 euros</t>
  </si>
  <si>
    <t>Enseignement (vacataire exterieur) heure chargée TD C</t>
  </si>
  <si>
    <t>TD C heure  (brut non-chargé) 200 euros</t>
  </si>
  <si>
    <t>Les 2 tarifs (A,C) sont à valider par le CM du 3 mars</t>
  </si>
  <si>
    <t>Charges indirectes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</si>
</sst>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 #,##0.00_)\ _€_ ;_ * \(#,##0.00\)\ _€_ ;_ * &quot;-&quot;??_)\ _€_ ;_ @_ "/>
    <numFmt numFmtId="165" formatCode="#,##0.00\ [$€-1]"/>
    <numFmt numFmtId="166" formatCode="#,##0.00\ &quot;€&quot;"/>
  </numFmts>
  <fonts count="24"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i/>
      <sz val="11"/>
      <color theme="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1">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s>
  <cellStyleXfs count="7">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1" fillId="0" borderId="0" applyFont="0" applyFill="0" applyBorder="0" applyAlignment="0" applyProtection="0"/>
    <xf numFmtId="44" fontId="1" fillId="0" borderId="0" applyFont="0" applyFill="0" applyBorder="0" applyAlignment="0" applyProtection="0"/>
  </cellStyleXfs>
  <cellXfs count="127">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20" fillId="0" borderId="29" xfId="0" applyFont="1" applyBorder="1"/>
    <xf numFmtId="0" fontId="18" fillId="0" borderId="0" xfId="0" applyFont="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4" fontId="4" fillId="0" borderId="4" xfId="5" applyFont="1" applyFill="1" applyBorder="1" applyProtection="1">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2" fillId="0" borderId="0" xfId="0" applyFont="1"/>
    <xf numFmtId="166" fontId="4" fillId="0" borderId="4" xfId="5" applyNumberFormat="1" applyFont="1" applyFill="1" applyBorder="1" applyProtection="1">
      <protection locked="0"/>
    </xf>
    <xf numFmtId="49" fontId="4" fillId="0" borderId="0" xfId="1" applyNumberFormat="1" applyFont="1" applyAlignment="1" applyProtection="1">
      <alignment horizontal="center"/>
      <protection locked="0"/>
    </xf>
    <xf numFmtId="166" fontId="4" fillId="0" borderId="4" xfId="1" applyNumberFormat="1" applyFont="1" applyBorder="1" applyProtection="1">
      <protection locked="0"/>
    </xf>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3" fillId="0" borderId="0" xfId="0" applyFont="1" applyFill="1" applyBorder="1" applyAlignment="1">
      <alignment wrapText="1"/>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xf numFmtId="0" fontId="4" fillId="0" borderId="12" xfId="1" applyFont="1"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cellXfs>
  <cellStyles count="7">
    <cellStyle name="Euro 2" xfId="2" xr:uid="{00000000-0005-0000-0000-000000000000}"/>
    <cellStyle name="Euro 2 2" xfId="6" xr:uid="{54A46B75-5515-4942-8069-FE3DBF816329}"/>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65"/>
  <sheetViews>
    <sheetView tabSelected="1" topLeftCell="A4" zoomScale="114" zoomScaleNormal="114" zoomScalePageLayoutView="150" workbookViewId="0">
      <selection activeCell="D16" sqref="D16"/>
    </sheetView>
  </sheetViews>
  <sheetFormatPr baseColWidth="10" defaultColWidth="11.42578125" defaultRowHeight="15" x14ac:dyDescent="0.25"/>
  <cols>
    <col min="1" max="1" width="3.42578125" customWidth="1"/>
    <col min="2" max="2" width="56.85546875" customWidth="1"/>
    <col min="3" max="5" width="20.7109375" customWidth="1"/>
    <col min="6" max="6" width="15.7109375" customWidth="1"/>
    <col min="7" max="7" width="63.1406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89"/>
      <c r="B3" s="90" t="s">
        <v>2</v>
      </c>
      <c r="C3" s="111" t="s">
        <v>3</v>
      </c>
      <c r="D3" s="111"/>
      <c r="E3" s="111"/>
      <c r="F3" s="112"/>
    </row>
    <row r="4" spans="1:7" ht="15.75" customHeight="1" x14ac:dyDescent="0.25">
      <c r="A4" s="54"/>
      <c r="B4" s="20" t="s">
        <v>4</v>
      </c>
      <c r="C4" s="113" t="s">
        <v>5</v>
      </c>
      <c r="D4" s="113"/>
      <c r="E4" s="113"/>
      <c r="F4" s="114"/>
    </row>
    <row r="5" spans="1:7" ht="15.75" customHeight="1" x14ac:dyDescent="0.25">
      <c r="A5" s="54"/>
      <c r="B5" s="21" t="s">
        <v>6</v>
      </c>
      <c r="C5" s="115"/>
      <c r="D5" s="115"/>
      <c r="E5" s="115"/>
      <c r="F5" s="116"/>
    </row>
    <row r="6" spans="1:7" ht="15.75" customHeight="1" x14ac:dyDescent="0.25">
      <c r="A6" s="54"/>
      <c r="B6" s="21" t="s">
        <v>7</v>
      </c>
      <c r="C6" s="115" t="s">
        <v>8</v>
      </c>
      <c r="D6" s="115"/>
      <c r="E6" s="115"/>
      <c r="F6" s="116"/>
    </row>
    <row r="7" spans="1:7" ht="15.75" customHeight="1" x14ac:dyDescent="0.25">
      <c r="A7" s="54"/>
      <c r="B7" s="21" t="s">
        <v>9</v>
      </c>
      <c r="C7" s="117"/>
      <c r="D7" s="117"/>
      <c r="E7" s="117"/>
      <c r="F7" s="118"/>
    </row>
    <row r="8" spans="1:7" ht="15.75" customHeight="1" x14ac:dyDescent="0.3">
      <c r="A8" s="22"/>
      <c r="B8" s="23" t="s">
        <v>10</v>
      </c>
      <c r="C8" s="119"/>
      <c r="D8" s="119"/>
      <c r="E8" s="119"/>
      <c r="F8" s="120"/>
    </row>
    <row r="9" spans="1:7" ht="8.1" customHeight="1" x14ac:dyDescent="0.3">
      <c r="A9" s="24"/>
      <c r="B9" s="24"/>
      <c r="C9" s="46"/>
      <c r="D9" s="46"/>
      <c r="E9" s="46"/>
      <c r="F9" s="46"/>
      <c r="G9" s="18"/>
    </row>
    <row r="10" spans="1:7" ht="31.5" customHeight="1" x14ac:dyDescent="0.35">
      <c r="A10" s="25"/>
      <c r="B10" s="26"/>
      <c r="C10" s="121" t="s">
        <v>11</v>
      </c>
      <c r="D10" s="122"/>
      <c r="E10" s="122"/>
      <c r="F10" s="47" t="s">
        <v>12</v>
      </c>
    </row>
    <row r="11" spans="1:7" ht="8.1" customHeight="1" x14ac:dyDescent="0.35">
      <c r="A11" s="25"/>
      <c r="B11" s="25"/>
      <c r="C11" s="27"/>
      <c r="D11" s="27"/>
      <c r="E11" s="27"/>
      <c r="F11" s="28"/>
    </row>
    <row r="12" spans="1:7" ht="20.25" customHeight="1" x14ac:dyDescent="0.25">
      <c r="A12" s="104" t="s">
        <v>13</v>
      </c>
      <c r="B12" s="105"/>
      <c r="C12" s="105"/>
      <c r="D12" s="105"/>
      <c r="E12" s="105"/>
      <c r="F12" s="106"/>
    </row>
    <row r="13" spans="1:7" ht="15.75" customHeight="1" x14ac:dyDescent="0.25">
      <c r="A13" s="123" t="s">
        <v>14</v>
      </c>
      <c r="B13" s="124"/>
      <c r="C13" s="31"/>
      <c r="D13" s="32"/>
      <c r="E13" s="32"/>
      <c r="F13" s="49"/>
    </row>
    <row r="14" spans="1:7" ht="15.75" customHeight="1" x14ac:dyDescent="0.25">
      <c r="A14" s="33"/>
      <c r="B14" s="30" t="s">
        <v>15</v>
      </c>
      <c r="C14" s="77">
        <v>0</v>
      </c>
      <c r="D14" s="84"/>
      <c r="E14" s="48"/>
      <c r="F14" s="50">
        <f>C14*D14</f>
        <v>0</v>
      </c>
    </row>
    <row r="15" spans="1:7" ht="15.75" customHeight="1" x14ac:dyDescent="0.25">
      <c r="A15" s="33"/>
      <c r="B15" s="30" t="s">
        <v>16</v>
      </c>
      <c r="C15" s="84">
        <v>0</v>
      </c>
      <c r="D15" s="84">
        <v>0</v>
      </c>
      <c r="E15" s="48"/>
      <c r="F15" s="50">
        <f>C15*D15</f>
        <v>0</v>
      </c>
    </row>
    <row r="16" spans="1:7" ht="15.75" customHeight="1" x14ac:dyDescent="0.25">
      <c r="A16" s="33"/>
      <c r="B16" s="30" t="s">
        <v>17</v>
      </c>
      <c r="C16" s="77">
        <v>350</v>
      </c>
      <c r="D16" s="84">
        <v>40</v>
      </c>
      <c r="E16" s="48"/>
      <c r="F16" s="50">
        <f>C16*D16</f>
        <v>14000</v>
      </c>
    </row>
    <row r="17" spans="1:6" ht="15.75" customHeight="1" x14ac:dyDescent="0.25">
      <c r="A17" s="33"/>
      <c r="B17" s="30"/>
      <c r="C17" s="77"/>
      <c r="D17" s="84"/>
      <c r="E17" s="48"/>
      <c r="F17" s="50">
        <f>C17*D17</f>
        <v>0</v>
      </c>
    </row>
    <row r="18" spans="1:6" ht="15.75" customHeight="1" x14ac:dyDescent="0.25">
      <c r="A18" s="33"/>
      <c r="B18" s="30"/>
      <c r="C18" s="77"/>
      <c r="D18" s="84"/>
      <c r="E18" s="48"/>
      <c r="F18" s="50">
        <f>C18*D18</f>
        <v>0</v>
      </c>
    </row>
    <row r="19" spans="1:6" ht="15.75" customHeight="1" x14ac:dyDescent="0.25">
      <c r="A19" s="33"/>
      <c r="B19" s="30"/>
      <c r="C19" s="110" t="s">
        <v>18</v>
      </c>
      <c r="D19" s="102"/>
      <c r="E19" s="103"/>
      <c r="F19" s="71">
        <f>SUM(F14:F18)</f>
        <v>14000</v>
      </c>
    </row>
    <row r="20" spans="1:6" ht="15.75" customHeight="1" x14ac:dyDescent="0.25">
      <c r="A20" s="125" t="s">
        <v>19</v>
      </c>
      <c r="B20" s="126"/>
      <c r="C20" s="42"/>
      <c r="D20" s="80"/>
      <c r="E20" s="78"/>
      <c r="F20" s="50"/>
    </row>
    <row r="21" spans="1:6" x14ac:dyDescent="0.25">
      <c r="A21" s="33"/>
      <c r="B21" s="55" t="s">
        <v>20</v>
      </c>
      <c r="C21" s="77"/>
      <c r="D21" s="81"/>
      <c r="E21" s="79"/>
      <c r="F21" s="50"/>
    </row>
    <row r="22" spans="1:6" x14ac:dyDescent="0.25">
      <c r="A22" s="33"/>
      <c r="B22" s="55" t="s">
        <v>21</v>
      </c>
      <c r="C22" s="77"/>
      <c r="D22" s="83"/>
      <c r="E22" s="79"/>
      <c r="F22" s="50">
        <f>C22*D22</f>
        <v>0</v>
      </c>
    </row>
    <row r="23" spans="1:6" x14ac:dyDescent="0.25">
      <c r="A23" s="33"/>
      <c r="B23" s="55" t="s">
        <v>22</v>
      </c>
      <c r="C23" s="77"/>
      <c r="D23" s="83"/>
      <c r="E23" s="79"/>
      <c r="F23" s="50">
        <f>C23*D23</f>
        <v>0</v>
      </c>
    </row>
    <row r="24" spans="1:6" ht="15.75" customHeight="1" x14ac:dyDescent="0.25">
      <c r="A24" s="33"/>
      <c r="B24" s="30"/>
      <c r="C24" s="42"/>
      <c r="D24" s="80"/>
      <c r="E24" s="78"/>
      <c r="F24" s="50"/>
    </row>
    <row r="25" spans="1:6" ht="15.75" customHeight="1" x14ac:dyDescent="0.25">
      <c r="A25" s="33"/>
      <c r="B25" s="30"/>
      <c r="C25" s="110" t="s">
        <v>23</v>
      </c>
      <c r="D25" s="102"/>
      <c r="E25" s="103"/>
      <c r="F25" s="71">
        <f>SUM(F21:F23)</f>
        <v>0</v>
      </c>
    </row>
    <row r="26" spans="1:6" ht="15.75" customHeight="1" x14ac:dyDescent="0.25">
      <c r="A26" s="29" t="s">
        <v>24</v>
      </c>
      <c r="B26" s="32"/>
      <c r="C26" s="56"/>
      <c r="D26" s="57"/>
      <c r="E26" s="58"/>
      <c r="F26" s="63"/>
    </row>
    <row r="27" spans="1:6" x14ac:dyDescent="0.25">
      <c r="A27" s="43"/>
      <c r="B27" s="65" t="s">
        <v>25</v>
      </c>
      <c r="C27" s="59"/>
      <c r="D27" s="11"/>
      <c r="E27" s="91"/>
      <c r="F27" s="50"/>
    </row>
    <row r="28" spans="1:6" x14ac:dyDescent="0.25">
      <c r="A28" s="43"/>
      <c r="B28" s="65" t="s">
        <v>26</v>
      </c>
      <c r="C28" s="59"/>
      <c r="D28" s="11"/>
      <c r="E28" s="91"/>
      <c r="F28" s="50"/>
    </row>
    <row r="29" spans="1:6" x14ac:dyDescent="0.25">
      <c r="A29" s="43"/>
      <c r="B29" s="65" t="s">
        <v>27</v>
      </c>
      <c r="C29" s="59"/>
      <c r="D29" s="11"/>
      <c r="E29" s="91"/>
      <c r="F29" s="50"/>
    </row>
    <row r="30" spans="1:6" ht="15.75" customHeight="1" x14ac:dyDescent="0.3">
      <c r="A30" s="8"/>
      <c r="B30" s="5"/>
      <c r="C30" s="59"/>
      <c r="D30" s="11"/>
      <c r="E30" s="91"/>
      <c r="F30" s="50"/>
    </row>
    <row r="31" spans="1:6" ht="15.75" customHeight="1" x14ac:dyDescent="0.25">
      <c r="A31" s="8"/>
      <c r="B31" s="10"/>
      <c r="C31" s="60"/>
      <c r="D31" s="61"/>
      <c r="E31" s="62"/>
      <c r="F31" s="64"/>
    </row>
    <row r="32" spans="1:6" ht="15.75" customHeight="1" x14ac:dyDescent="0.25">
      <c r="A32" s="8"/>
      <c r="B32" s="10"/>
      <c r="C32" s="101" t="s">
        <v>28</v>
      </c>
      <c r="D32" s="102"/>
      <c r="E32" s="103"/>
      <c r="F32" s="72">
        <f>SUM(F27:F30)</f>
        <v>0</v>
      </c>
    </row>
    <row r="33" spans="1:9" ht="15.75" customHeight="1" x14ac:dyDescent="0.25">
      <c r="A33" s="93" t="s">
        <v>29</v>
      </c>
      <c r="B33" s="94"/>
      <c r="C33" s="94"/>
      <c r="D33" s="94"/>
      <c r="E33" s="95"/>
      <c r="F33" s="69">
        <f>+F32+F19+F25</f>
        <v>14000</v>
      </c>
    </row>
    <row r="34" spans="1:9" ht="15.75" x14ac:dyDescent="0.3">
      <c r="A34" s="7"/>
      <c r="B34" s="7"/>
      <c r="C34" s="34"/>
      <c r="D34" s="35"/>
      <c r="E34" s="36"/>
      <c r="F34" s="36"/>
    </row>
    <row r="35" spans="1:9" ht="20.100000000000001" customHeight="1" x14ac:dyDescent="0.25">
      <c r="A35" s="104" t="s">
        <v>30</v>
      </c>
      <c r="B35" s="105"/>
      <c r="C35" s="105"/>
      <c r="D35" s="105"/>
      <c r="E35" s="105"/>
      <c r="F35" s="106"/>
    </row>
    <row r="36" spans="1:9" ht="15.75" customHeight="1" x14ac:dyDescent="0.3">
      <c r="A36" s="39" t="s">
        <v>31</v>
      </c>
      <c r="B36" s="40"/>
      <c r="C36" s="38"/>
      <c r="D36" s="18"/>
      <c r="E36" s="19"/>
      <c r="F36" s="52"/>
      <c r="G36" t="s">
        <v>54</v>
      </c>
    </row>
    <row r="37" spans="1:9" ht="15.75" customHeight="1" x14ac:dyDescent="0.3">
      <c r="A37" s="37"/>
      <c r="B37" s="6" t="s">
        <v>50</v>
      </c>
      <c r="C37" s="86">
        <v>143</v>
      </c>
      <c r="D37" s="3">
        <v>12</v>
      </c>
      <c r="E37" s="70" t="s">
        <v>32</v>
      </c>
      <c r="F37" s="53">
        <f t="shared" ref="F37" si="0">C37*D37</f>
        <v>1716</v>
      </c>
      <c r="G37" t="s">
        <v>51</v>
      </c>
    </row>
    <row r="38" spans="1:9" ht="15.75" customHeight="1" x14ac:dyDescent="0.3">
      <c r="A38" s="37"/>
      <c r="B38" s="6" t="s">
        <v>52</v>
      </c>
      <c r="C38" s="86">
        <v>286</v>
      </c>
      <c r="D38" s="3">
        <v>6</v>
      </c>
      <c r="E38" s="70" t="s">
        <v>32</v>
      </c>
      <c r="F38" s="53">
        <f t="shared" ref="F38:F39" si="1">C38*D38</f>
        <v>1716</v>
      </c>
      <c r="G38" t="s">
        <v>53</v>
      </c>
    </row>
    <row r="39" spans="1:9" ht="15.75" customHeight="1" x14ac:dyDescent="0.3">
      <c r="A39" s="37"/>
      <c r="B39" s="6" t="s">
        <v>33</v>
      </c>
      <c r="C39" s="86"/>
      <c r="D39" s="3">
        <v>18</v>
      </c>
      <c r="E39" s="70"/>
      <c r="F39" s="53">
        <f t="shared" si="1"/>
        <v>0</v>
      </c>
    </row>
    <row r="40" spans="1:9" ht="15.75" customHeight="1" x14ac:dyDescent="0.3">
      <c r="A40" s="2"/>
      <c r="B40" s="5" t="s">
        <v>34</v>
      </c>
      <c r="C40" s="2"/>
      <c r="D40" s="1"/>
      <c r="E40" s="51"/>
      <c r="F40" s="53"/>
    </row>
    <row r="41" spans="1:9" ht="15.75" customHeight="1" x14ac:dyDescent="0.3">
      <c r="A41" s="38"/>
      <c r="B41" s="18"/>
      <c r="C41" s="107" t="s">
        <v>35</v>
      </c>
      <c r="D41" s="108"/>
      <c r="E41" s="109"/>
      <c r="F41" s="73">
        <f>SUM(F37:F39)</f>
        <v>3432</v>
      </c>
    </row>
    <row r="42" spans="1:9" ht="15.75" customHeight="1" x14ac:dyDescent="0.3">
      <c r="A42" s="39" t="s">
        <v>36</v>
      </c>
      <c r="B42" s="40"/>
      <c r="C42" s="38"/>
      <c r="D42" s="18"/>
      <c r="E42" s="19"/>
      <c r="F42" s="53"/>
      <c r="H42" s="85"/>
      <c r="I42" s="85"/>
    </row>
    <row r="43" spans="1:9" ht="15.75" customHeight="1" x14ac:dyDescent="0.3">
      <c r="A43" s="37"/>
      <c r="B43" s="6" t="s">
        <v>37</v>
      </c>
      <c r="C43" s="86">
        <v>2250</v>
      </c>
      <c r="D43" s="1"/>
      <c r="E43" s="51"/>
      <c r="F43" s="53">
        <f>C43</f>
        <v>2250</v>
      </c>
    </row>
    <row r="44" spans="1:9" ht="15.75" customHeight="1" x14ac:dyDescent="0.3">
      <c r="A44" s="37"/>
      <c r="B44" s="6" t="s">
        <v>38</v>
      </c>
      <c r="C44" s="88">
        <v>70</v>
      </c>
      <c r="D44" s="87" t="s">
        <v>39</v>
      </c>
      <c r="E44" s="51"/>
      <c r="F44" s="53">
        <f>C44*D44</f>
        <v>3500</v>
      </c>
    </row>
    <row r="45" spans="1:9" ht="15.75" customHeight="1" x14ac:dyDescent="0.3">
      <c r="A45" s="37"/>
      <c r="B45" s="6" t="s">
        <v>40</v>
      </c>
      <c r="C45" s="88">
        <v>1500</v>
      </c>
      <c r="D45" s="4"/>
      <c r="E45" s="51"/>
      <c r="F45" s="53">
        <f>C45</f>
        <v>1500</v>
      </c>
    </row>
    <row r="46" spans="1:9" ht="15.75" customHeight="1" x14ac:dyDescent="0.3">
      <c r="A46" s="2"/>
      <c r="B46" s="9" t="s">
        <v>41</v>
      </c>
      <c r="C46" s="2"/>
      <c r="D46" s="1"/>
      <c r="E46" s="51"/>
      <c r="F46" s="53">
        <f t="shared" ref="F46" si="2">C46*D46</f>
        <v>0</v>
      </c>
    </row>
    <row r="47" spans="1:9" ht="15.75" customHeight="1" x14ac:dyDescent="0.3">
      <c r="A47" s="2"/>
      <c r="B47" s="9"/>
      <c r="C47" s="82"/>
      <c r="D47" s="3"/>
      <c r="E47" s="51"/>
      <c r="F47" s="53"/>
    </row>
    <row r="48" spans="1:9" ht="15.75" customHeight="1" x14ac:dyDescent="0.3">
      <c r="A48" s="2"/>
      <c r="B48" s="9"/>
      <c r="C48" s="2"/>
      <c r="D48" s="1"/>
      <c r="E48" s="51"/>
      <c r="F48" s="53"/>
    </row>
    <row r="49" spans="1:7" ht="15.75" customHeight="1" x14ac:dyDescent="0.3">
      <c r="A49" s="38"/>
      <c r="B49" s="18"/>
      <c r="C49" s="107" t="s">
        <v>42</v>
      </c>
      <c r="D49" s="108"/>
      <c r="E49" s="109"/>
      <c r="F49" s="73">
        <f>SUM(F43:F47)</f>
        <v>7250</v>
      </c>
    </row>
    <row r="50" spans="1:7" ht="15.75" customHeight="1" x14ac:dyDescent="0.3">
      <c r="A50" s="39" t="s">
        <v>43</v>
      </c>
      <c r="B50" s="40"/>
      <c r="C50" s="38"/>
      <c r="D50" s="18"/>
      <c r="E50" s="19"/>
      <c r="F50" s="53"/>
    </row>
    <row r="51" spans="1:7" ht="15.75" customHeight="1" x14ac:dyDescent="0.3">
      <c r="A51" s="37"/>
      <c r="B51" s="6" t="s">
        <v>55</v>
      </c>
      <c r="C51" s="45">
        <v>0.2</v>
      </c>
      <c r="D51" s="51"/>
      <c r="E51" s="51"/>
      <c r="F51" s="53">
        <f>+C51*F33</f>
        <v>2800</v>
      </c>
    </row>
    <row r="52" spans="1:7" ht="15.75" customHeight="1" x14ac:dyDescent="0.3">
      <c r="A52" s="44"/>
      <c r="B52" s="5"/>
      <c r="C52" s="2"/>
      <c r="D52" s="1"/>
      <c r="E52" s="51"/>
      <c r="F52" s="53"/>
    </row>
    <row r="53" spans="1:7" ht="15.75" customHeight="1" x14ac:dyDescent="0.3">
      <c r="A53" s="44"/>
      <c r="B53" s="5"/>
      <c r="C53" s="2"/>
      <c r="D53" s="1"/>
      <c r="E53" s="51"/>
      <c r="F53" s="53"/>
    </row>
    <row r="54" spans="1:7" ht="15.75" customHeight="1" x14ac:dyDescent="0.3">
      <c r="A54" s="44"/>
      <c r="B54" s="5"/>
      <c r="C54" s="2"/>
      <c r="D54" s="1"/>
      <c r="E54" s="51"/>
      <c r="F54" s="53"/>
    </row>
    <row r="55" spans="1:7" ht="15.75" customHeight="1" x14ac:dyDescent="0.3">
      <c r="A55" s="38"/>
      <c r="B55" s="18"/>
      <c r="C55" s="107" t="s">
        <v>44</v>
      </c>
      <c r="D55" s="108"/>
      <c r="E55" s="109"/>
      <c r="F55" s="73">
        <f>+SUM(F51:F53)</f>
        <v>2800</v>
      </c>
    </row>
    <row r="56" spans="1:7" ht="8.1" customHeight="1" x14ac:dyDescent="0.3">
      <c r="A56" s="7"/>
      <c r="B56" s="7"/>
      <c r="C56" s="7"/>
      <c r="D56" s="66"/>
      <c r="E56" s="36"/>
      <c r="F56" s="36"/>
    </row>
    <row r="57" spans="1:7" ht="15.75" customHeight="1" x14ac:dyDescent="0.25">
      <c r="A57" s="93" t="s">
        <v>45</v>
      </c>
      <c r="B57" s="94"/>
      <c r="C57" s="94"/>
      <c r="D57" s="94"/>
      <c r="E57" s="95"/>
      <c r="F57" s="69">
        <f>+F55+F41+F49</f>
        <v>13482</v>
      </c>
    </row>
    <row r="58" spans="1:7" ht="8.1" customHeight="1" x14ac:dyDescent="0.3">
      <c r="A58" s="7"/>
      <c r="B58" s="7"/>
      <c r="C58" s="7"/>
      <c r="D58" s="66"/>
      <c r="E58" s="36"/>
      <c r="F58" s="36"/>
    </row>
    <row r="59" spans="1:7" ht="20.100000000000001" customHeight="1" x14ac:dyDescent="0.25">
      <c r="A59" s="96" t="s">
        <v>46</v>
      </c>
      <c r="B59" s="97"/>
      <c r="C59" s="97"/>
      <c r="D59" s="97"/>
      <c r="E59" s="97"/>
      <c r="F59" s="98"/>
    </row>
    <row r="60" spans="1:7" ht="65.25" customHeight="1" x14ac:dyDescent="0.35">
      <c r="A60" s="67"/>
      <c r="B60" s="68"/>
      <c r="C60" s="99"/>
      <c r="D60" s="99"/>
      <c r="E60" s="100"/>
      <c r="F60" s="74">
        <f>+F33-F57</f>
        <v>518</v>
      </c>
      <c r="G60" s="92" t="s">
        <v>47</v>
      </c>
    </row>
    <row r="61" spans="1:7" ht="15.75" x14ac:dyDescent="0.3">
      <c r="A61" s="41"/>
      <c r="B61" s="41"/>
      <c r="C61" s="24"/>
      <c r="D61" s="24"/>
      <c r="E61" s="24"/>
      <c r="F61" s="24"/>
      <c r="G61" s="24"/>
    </row>
    <row r="62" spans="1:7" ht="17.25" x14ac:dyDescent="0.3">
      <c r="A62" s="75" t="s">
        <v>48</v>
      </c>
      <c r="B62" s="41"/>
      <c r="C62" s="24"/>
      <c r="D62" s="24"/>
      <c r="E62" s="24"/>
      <c r="F62" s="24"/>
      <c r="G62" s="24"/>
    </row>
    <row r="63" spans="1:7" ht="17.25" x14ac:dyDescent="0.3">
      <c r="A63" s="75" t="s">
        <v>49</v>
      </c>
      <c r="B63" s="41"/>
      <c r="C63" s="24"/>
      <c r="D63" s="24"/>
      <c r="E63" s="24"/>
      <c r="F63" s="24"/>
      <c r="G63" s="24"/>
    </row>
    <row r="65" spans="1:6" x14ac:dyDescent="0.25">
      <c r="A65" s="76"/>
      <c r="C65" s="76"/>
      <c r="D65" s="76"/>
      <c r="E65" s="76"/>
      <c r="F65" s="76"/>
    </row>
  </sheetData>
  <sheetProtection formatCells="0" formatColumns="0" formatRows="0" insertColumns="0" insertRows="0" deleteColumns="0" deleteRows="0"/>
  <mergeCells count="21">
    <mergeCell ref="C25:E25"/>
    <mergeCell ref="C3:F3"/>
    <mergeCell ref="C4:F4"/>
    <mergeCell ref="C5:F5"/>
    <mergeCell ref="C6:F6"/>
    <mergeCell ref="C7:F7"/>
    <mergeCell ref="C8:F8"/>
    <mergeCell ref="C10:E10"/>
    <mergeCell ref="A12:F12"/>
    <mergeCell ref="A13:B13"/>
    <mergeCell ref="C19:E19"/>
    <mergeCell ref="A20:B20"/>
    <mergeCell ref="A57:E57"/>
    <mergeCell ref="A59:F59"/>
    <mergeCell ref="C60:E60"/>
    <mergeCell ref="C32:E32"/>
    <mergeCell ref="A33:E33"/>
    <mergeCell ref="A35:F35"/>
    <mergeCell ref="C41:E41"/>
    <mergeCell ref="C49:E49"/>
    <mergeCell ref="C55:E55"/>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Props1.xml><?xml version="1.0" encoding="utf-8"?>
<ds:datastoreItem xmlns:ds="http://schemas.openxmlformats.org/officeDocument/2006/customXml" ds:itemID="{E494B45D-7949-4153-A8FB-0428E5736727}">
  <ds:schemaRefs>
    <ds:schemaRef ds:uri="http://schemas.microsoft.com/sharepoint/v3/contenttype/forms"/>
  </ds:schemaRefs>
</ds:datastoreItem>
</file>

<file path=customXml/itemProps2.xml><?xml version="1.0" encoding="utf-8"?>
<ds:datastoreItem xmlns:ds="http://schemas.openxmlformats.org/officeDocument/2006/customXml" ds:itemID="{352E3195-0F3E-4C13-8CBD-7612C99F68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5CCB0B-5F42-495E-916B-A79EE154CDC4}">
  <ds:schemaRefs>
    <ds:schemaRef ds:uri="http://schemas.microsoft.com/office/2006/metadata/properties"/>
    <ds:schemaRef ds:uri="http://schemas.microsoft.com/office/infopath/2007/PartnerControls"/>
    <ds:schemaRef ds:uri="a5c29165-9ee1-4a5c-b8da-8d867740e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Formation Villa</vt:lpstr>
      <vt:lpstr>'Budget Formation Villa'!Zone_d_impression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